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430"/>
  <workbookPr/>
  <mc:AlternateContent xmlns:mc="http://schemas.openxmlformats.org/markup-compatibility/2006">
    <mc:Choice Requires="x15">
      <x15ac:absPath xmlns:x15ac="http://schemas.microsoft.com/office/spreadsheetml/2010/11/ac" url="C:\Users\User\Documents\Shooting Pistol\Western Cape Pistol Federation\2021\"/>
    </mc:Choice>
  </mc:AlternateContent>
  <xr:revisionPtr revIDLastSave="0" documentId="13_ncr:40009_{BD4588D9-26B8-4413-A943-FC8CC60A50EA}" xr6:coauthVersionLast="47" xr6:coauthVersionMax="47" xr10:uidLastSave="{00000000-0000-0000-0000-000000000000}"/>
  <bookViews>
    <workbookView xWindow="-120" yWindow="-120" windowWidth="20730" windowHeight="11160" tabRatio="768" activeTab="3"/>
  </bookViews>
  <sheets>
    <sheet name="Free pistol" sheetId="1" r:id="rId1"/>
    <sheet name="50 Yds Men" sheetId="2" r:id="rId2"/>
    <sheet name="50 Yds Ladies" sheetId="3" r:id="rId3"/>
    <sheet name="Standard" sheetId="4" r:id="rId4"/>
    <sheet name="Centre Fire" sheetId="5" r:id="rId5"/>
    <sheet name="Men Sport" sheetId="6" r:id="rId6"/>
    <sheet name="Ladies Sport" sheetId="7" r:id="rId7"/>
    <sheet name="RFP" sheetId="8" r:id="rId8"/>
    <sheet name="ORF" sheetId="9" r:id="rId9"/>
    <sheet name="Mens Air" sheetId="10" r:id="rId10"/>
    <sheet name="Ladies Air " sheetId="11" r:id="rId11"/>
    <sheet name="Jnr Air GIRL" sheetId="12" r:id="rId12"/>
    <sheet name="Jnr Air BOY" sheetId="13" r:id="rId13"/>
  </sheets>
  <definedNames>
    <definedName name="Excel_BuiltIn_Print_Area" localSheetId="11">'Jnr Air GIRL'!$B$1:$Q$25</definedName>
    <definedName name="_xlnm.Print_Area" localSheetId="2">'50 Yds Ladies'!$B$1:$Q$15</definedName>
    <definedName name="_xlnm.Print_Area" localSheetId="1">'50 Yds Men'!$B$1:$Q$23</definedName>
    <definedName name="_xlnm.Print_Area" localSheetId="4">'Centre Fire'!$B$1:$Q$20</definedName>
    <definedName name="_xlnm.Print_Area" localSheetId="0">'Free pistol'!$B$1:$Q$22</definedName>
    <definedName name="_xlnm.Print_Area" localSheetId="12">'Jnr Air BOY'!$A$1:$Q$22</definedName>
    <definedName name="_xlnm.Print_Area" localSheetId="11">'Jnr Air GIRL'!$A$1:$R$25</definedName>
    <definedName name="_xlnm.Print_Area" localSheetId="10">'Ladies Air '!$B$1:$Q$16</definedName>
    <definedName name="_xlnm.Print_Area" localSheetId="6">'Ladies Sport'!$B$1:$Q$16</definedName>
    <definedName name="_xlnm.Print_Area" localSheetId="5">'Men Sport'!$B$1:$Q$25</definedName>
    <definedName name="_xlnm.Print_Area" localSheetId="9">'Mens Air'!$B$1:$Q$24</definedName>
    <definedName name="_xlnm.Print_Area" localSheetId="8">ORF!$B$1:$Q$15</definedName>
    <definedName name="_xlnm.Print_Area" localSheetId="7">RFP!$C$1:$Q$18</definedName>
    <definedName name="_xlnm.Print_Area" localSheetId="3">Standard!$B$1:$Q$23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3" i="5" l="1"/>
  <c r="N4" i="3" l="1"/>
  <c r="N8" i="3"/>
  <c r="P8" i="3"/>
  <c r="N10" i="3"/>
  <c r="N4" i="2"/>
  <c r="N6" i="2"/>
  <c r="P6" i="2" s="1"/>
  <c r="B7" i="2"/>
  <c r="B8" i="2" s="1"/>
  <c r="B9" i="2" s="1"/>
  <c r="B10" i="2" s="1"/>
  <c r="N7" i="2"/>
  <c r="P7" i="2"/>
  <c r="N8" i="2"/>
  <c r="P8" i="2"/>
  <c r="N9" i="2"/>
  <c r="P9" i="2"/>
  <c r="N10" i="2"/>
  <c r="B12" i="2"/>
  <c r="N12" i="2"/>
  <c r="P12" i="2"/>
  <c r="N14" i="2"/>
  <c r="N15" i="2"/>
  <c r="P15" i="2"/>
  <c r="N16" i="2"/>
  <c r="P16" i="2" s="1"/>
  <c r="N17" i="2"/>
  <c r="P17" i="2"/>
  <c r="N4" i="5"/>
  <c r="N6" i="5"/>
  <c r="P6" i="5" s="1"/>
  <c r="B7" i="5"/>
  <c r="B8" i="5" s="1"/>
  <c r="B9" i="5" s="1"/>
  <c r="N7" i="5"/>
  <c r="P7" i="5" s="1"/>
  <c r="N8" i="5"/>
  <c r="P8" i="5" s="1"/>
  <c r="N9" i="5"/>
  <c r="P9" i="5" s="1"/>
  <c r="N11" i="5"/>
  <c r="P11" i="5"/>
  <c r="P13" i="5"/>
  <c r="N4" i="1"/>
  <c r="N7" i="1"/>
  <c r="N10" i="1"/>
  <c r="P10" i="1"/>
  <c r="B13" i="1"/>
  <c r="N13" i="1"/>
  <c r="B14" i="1"/>
  <c r="B15" i="1" s="1"/>
  <c r="B16" i="1" s="1"/>
  <c r="N14" i="1"/>
  <c r="P14" i="1"/>
  <c r="N15" i="1"/>
  <c r="N16" i="1"/>
  <c r="P16" i="1"/>
  <c r="N4" i="13"/>
  <c r="N7" i="13"/>
  <c r="P7" i="13" s="1"/>
  <c r="B10" i="13"/>
  <c r="N10" i="13"/>
  <c r="P10" i="13" s="1"/>
  <c r="N13" i="13"/>
  <c r="N4" i="12"/>
  <c r="B5" i="12"/>
  <c r="N5" i="12"/>
  <c r="N8" i="12"/>
  <c r="B9" i="12"/>
  <c r="N9" i="12"/>
  <c r="P9" i="12" s="1"/>
  <c r="N10" i="12"/>
  <c r="P10" i="12" s="1"/>
  <c r="N11" i="12"/>
  <c r="P11" i="12" s="1"/>
  <c r="N14" i="12"/>
  <c r="P14" i="12"/>
  <c r="B15" i="12"/>
  <c r="N15" i="12"/>
  <c r="N18" i="12"/>
  <c r="P18" i="12" s="1"/>
  <c r="B19" i="12"/>
  <c r="N19" i="12"/>
  <c r="P19" i="12" s="1"/>
  <c r="N4" i="11"/>
  <c r="P6" i="11"/>
  <c r="P8" i="11"/>
  <c r="N10" i="11"/>
  <c r="P10" i="11"/>
  <c r="N4" i="7"/>
  <c r="N6" i="7"/>
  <c r="P6" i="7" s="1"/>
  <c r="N8" i="7"/>
  <c r="P8" i="7" s="1"/>
  <c r="N10" i="7"/>
  <c r="N4" i="6"/>
  <c r="N6" i="6"/>
  <c r="P6" i="6"/>
  <c r="N7" i="6"/>
  <c r="N8" i="6"/>
  <c r="P8" i="6"/>
  <c r="N9" i="6"/>
  <c r="P9" i="6" s="1"/>
  <c r="N10" i="6"/>
  <c r="P10" i="6"/>
  <c r="N12" i="6"/>
  <c r="N13" i="6"/>
  <c r="P13" i="6"/>
  <c r="N14" i="6"/>
  <c r="P14" i="6" s="1"/>
  <c r="N15" i="6"/>
  <c r="P15" i="6"/>
  <c r="N17" i="6"/>
  <c r="N18" i="6"/>
  <c r="P18" i="6"/>
  <c r="N4" i="10"/>
  <c r="N5" i="10"/>
  <c r="N7" i="10"/>
  <c r="P7" i="10"/>
  <c r="N8" i="10"/>
  <c r="P8" i="10"/>
  <c r="N9" i="10"/>
  <c r="P9" i="10" s="1"/>
  <c r="N11" i="10"/>
  <c r="P11" i="10"/>
  <c r="N12" i="10"/>
  <c r="B17" i="10"/>
  <c r="B18" i="10" s="1"/>
  <c r="N14" i="10"/>
  <c r="P14" i="10" s="1"/>
  <c r="N15" i="10"/>
  <c r="P15" i="10" s="1"/>
  <c r="N16" i="10"/>
  <c r="P16" i="10" s="1"/>
  <c r="N17" i="10"/>
  <c r="P17" i="10" s="1"/>
  <c r="N18" i="10"/>
  <c r="P18" i="10" s="1"/>
  <c r="N4" i="9"/>
  <c r="N6" i="9"/>
  <c r="P6" i="9" s="1"/>
  <c r="N8" i="9"/>
  <c r="P8" i="9" s="1"/>
  <c r="N10" i="9"/>
  <c r="P10" i="9" s="1"/>
  <c r="N4" i="8"/>
  <c r="N7" i="8"/>
  <c r="P7" i="8" s="1"/>
  <c r="N10" i="8"/>
  <c r="P10" i="8" s="1"/>
  <c r="B13" i="8"/>
  <c r="N13" i="8"/>
  <c r="P13" i="8" s="1"/>
  <c r="N4" i="4"/>
  <c r="N6" i="4"/>
  <c r="P6" i="4" s="1"/>
  <c r="B7" i="4"/>
  <c r="N7" i="4"/>
  <c r="P7" i="4" s="1"/>
  <c r="B8" i="4"/>
  <c r="N8" i="4"/>
  <c r="P8" i="4" s="1"/>
  <c r="N10" i="4"/>
  <c r="P10" i="4" s="1"/>
  <c r="N11" i="4"/>
  <c r="P11" i="4" s="1"/>
  <c r="N12" i="4"/>
  <c r="P12" i="4" s="1"/>
  <c r="N14" i="4"/>
  <c r="P14" i="4" s="1"/>
  <c r="N15" i="4"/>
  <c r="P15" i="4" s="1"/>
  <c r="N16" i="4"/>
  <c r="P16" i="4" s="1"/>
  <c r="N17" i="4"/>
  <c r="P17" i="4" s="1"/>
  <c r="N18" i="4"/>
  <c r="P18" i="4" s="1"/>
  <c r="P13" i="13" l="1"/>
  <c r="P15" i="12"/>
  <c r="P10" i="2"/>
  <c r="P15" i="1"/>
  <c r="P13" i="1"/>
  <c r="P12" i="10"/>
  <c r="P17" i="6"/>
  <c r="P12" i="6"/>
  <c r="P7" i="6"/>
  <c r="P10" i="7"/>
  <c r="P8" i="12"/>
  <c r="P7" i="1"/>
  <c r="P14" i="2"/>
  <c r="P10" i="3"/>
</calcChain>
</file>

<file path=xl/sharedStrings.xml><?xml version="1.0" encoding="utf-8"?>
<sst xmlns="http://schemas.openxmlformats.org/spreadsheetml/2006/main" count="759" uniqueCount="137">
  <si>
    <t>WESTERN CAPE PISTOL FEDERATION  - CHAMPIONSHIP OCT 2021</t>
  </si>
  <si>
    <t>FREE PISTOL</t>
  </si>
  <si>
    <t>Place</t>
  </si>
  <si>
    <t>Comp No</t>
  </si>
  <si>
    <t>Name</t>
  </si>
  <si>
    <t>Ini</t>
  </si>
  <si>
    <t>Prov</t>
  </si>
  <si>
    <t>Club</t>
  </si>
  <si>
    <t>T1</t>
  </si>
  <si>
    <t>T2</t>
  </si>
  <si>
    <t>T3</t>
  </si>
  <si>
    <t>T4</t>
  </si>
  <si>
    <t>T5</t>
  </si>
  <si>
    <t>T6</t>
  </si>
  <si>
    <t>SCORE</t>
  </si>
  <si>
    <t>Grd</t>
  </si>
  <si>
    <t>Upgrade</t>
  </si>
  <si>
    <t>U/G to</t>
  </si>
  <si>
    <t>M</t>
  </si>
  <si>
    <t xml:space="preserve"> </t>
  </si>
  <si>
    <t>Swart</t>
  </si>
  <si>
    <t>EE</t>
  </si>
  <si>
    <t>SAPS</t>
  </si>
  <si>
    <t>G</t>
  </si>
  <si>
    <t>Schutte</t>
  </si>
  <si>
    <t>K</t>
  </si>
  <si>
    <t>WC</t>
  </si>
  <si>
    <t>Bellville</t>
  </si>
  <si>
    <t>S</t>
  </si>
  <si>
    <t>Campbell</t>
  </si>
  <si>
    <t>D</t>
  </si>
  <si>
    <t>KZN</t>
  </si>
  <si>
    <t>B</t>
  </si>
  <si>
    <t>Arnesen</t>
  </si>
  <si>
    <t>N</t>
  </si>
  <si>
    <t>SANDF</t>
  </si>
  <si>
    <t>GX</t>
  </si>
  <si>
    <t>Neethling</t>
  </si>
  <si>
    <t>Master</t>
  </si>
  <si>
    <t>530/600</t>
  </si>
  <si>
    <t>Gold</t>
  </si>
  <si>
    <t>500/529</t>
  </si>
  <si>
    <t>Silver</t>
  </si>
  <si>
    <t>470/499</t>
  </si>
  <si>
    <t>Bronze</t>
  </si>
  <si>
    <t>445/469</t>
  </si>
  <si>
    <t>50 YARDS MEN</t>
  </si>
  <si>
    <t>de Beer</t>
  </si>
  <si>
    <t>CGPA</t>
  </si>
  <si>
    <t>Leeuwkop</t>
  </si>
  <si>
    <t>Montagu</t>
  </si>
  <si>
    <t>Smit</t>
  </si>
  <si>
    <t>CPC</t>
  </si>
  <si>
    <t>DJ</t>
  </si>
  <si>
    <t>Poinsettia</t>
  </si>
  <si>
    <t>Venter</t>
  </si>
  <si>
    <t>WG</t>
  </si>
  <si>
    <t>Darries</t>
  </si>
  <si>
    <t>Beyers</t>
  </si>
  <si>
    <t>J</t>
  </si>
  <si>
    <t>Compion</t>
  </si>
  <si>
    <t>Gigante</t>
  </si>
  <si>
    <t>L</t>
  </si>
  <si>
    <t>Grobler</t>
  </si>
  <si>
    <t>AW</t>
  </si>
  <si>
    <t>280/300</t>
  </si>
  <si>
    <t>260/279</t>
  </si>
  <si>
    <t>240/259</t>
  </si>
  <si>
    <t>220/239</t>
  </si>
  <si>
    <t>50 YARDS LADIES</t>
  </si>
  <si>
    <t>Du Toit</t>
  </si>
  <si>
    <t>STANDARD PISTOL</t>
  </si>
  <si>
    <t>vd Westhuizen</t>
  </si>
  <si>
    <t>SANDF PF</t>
  </si>
  <si>
    <t>von Geusau</t>
  </si>
  <si>
    <t>A</t>
  </si>
  <si>
    <t>550/600</t>
  </si>
  <si>
    <t>520/549</t>
  </si>
  <si>
    <t>490/519</t>
  </si>
  <si>
    <t>469/489</t>
  </si>
  <si>
    <t>CENTRE FIRE</t>
  </si>
  <si>
    <t>De Beer</t>
  </si>
  <si>
    <t>Edmunds</t>
  </si>
  <si>
    <t>w</t>
  </si>
  <si>
    <t>High Master</t>
  </si>
  <si>
    <t>565/600</t>
  </si>
  <si>
    <t>530/564</t>
  </si>
  <si>
    <t>510/529</t>
  </si>
  <si>
    <t>485/509</t>
  </si>
  <si>
    <t>SPORT PISTOL (MEN)</t>
  </si>
  <si>
    <t xml:space="preserve">Neethling </t>
  </si>
  <si>
    <t>PMSSC</t>
  </si>
  <si>
    <t>SPORT PISTOL (LADIES)</t>
  </si>
  <si>
    <t>RAPID FIRE (Long)</t>
  </si>
  <si>
    <t xml:space="preserve">  </t>
  </si>
  <si>
    <t>540/600</t>
  </si>
  <si>
    <t>510/539</t>
  </si>
  <si>
    <t>480/509</t>
  </si>
  <si>
    <t>450/479</t>
  </si>
  <si>
    <t>ORF (short)</t>
  </si>
  <si>
    <t>Schmidt</t>
  </si>
  <si>
    <t>WP</t>
  </si>
  <si>
    <t>Crouwkamp</t>
  </si>
  <si>
    <t>TJP</t>
  </si>
  <si>
    <t>560/600</t>
  </si>
  <si>
    <t>520/559</t>
  </si>
  <si>
    <t>495/519</t>
  </si>
  <si>
    <t>470/494</t>
  </si>
  <si>
    <t>AIRPISTOL (MEN)</t>
  </si>
  <si>
    <t xml:space="preserve">Place </t>
  </si>
  <si>
    <t>Surname</t>
  </si>
  <si>
    <t>Initial</t>
  </si>
  <si>
    <t>Bouwer</t>
  </si>
  <si>
    <t>E</t>
  </si>
  <si>
    <t xml:space="preserve">Schutte </t>
  </si>
  <si>
    <t>Wyngaard</t>
  </si>
  <si>
    <t>R</t>
  </si>
  <si>
    <t xml:space="preserve">Matthews </t>
  </si>
  <si>
    <t>Williams</t>
  </si>
  <si>
    <t>T</t>
  </si>
  <si>
    <t>V.D Westhuizen</t>
  </si>
  <si>
    <t>530/559</t>
  </si>
  <si>
    <t>AIR PISTOL (LADIES)</t>
  </si>
  <si>
    <t>Roos</t>
  </si>
  <si>
    <t>WESTERN CAPE PISTOL FEDERATION  - CHAMPIONSHIP 2021</t>
  </si>
  <si>
    <t>AIR PISTOL JUNIOR  (GIRL)</t>
  </si>
  <si>
    <t>Cockrell</t>
  </si>
  <si>
    <t>KL</t>
  </si>
  <si>
    <t>GS</t>
  </si>
  <si>
    <t>Alberton</t>
  </si>
  <si>
    <t>Kuhn</t>
  </si>
  <si>
    <t>SG</t>
  </si>
  <si>
    <t>AIR PISTOL JUNIOR (BOY)</t>
  </si>
  <si>
    <t>C</t>
  </si>
  <si>
    <t>Blignaut</t>
  </si>
  <si>
    <t>Charles</t>
  </si>
  <si>
    <t>Bohmer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</si>
</sst>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7" x14ac:knownFonts="1">
    <font>
      <sz val="11"/>
      <color indexed="8"/>
      <name val="Calibri"/>
      <family val="2"/>
    </font>
    <font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2"/>
      <color indexed="8"/>
      <name val="Calibri"/>
      <family val="2"/>
    </font>
    <font>
      <b/>
      <sz val="9"/>
      <name val="Arial"/>
      <family val="2"/>
    </font>
    <font>
      <sz val="10"/>
      <color indexed="8"/>
      <name val="Calibri"/>
      <family val="2"/>
    </font>
    <font>
      <b/>
      <sz val="10"/>
      <name val="Arial"/>
      <family val="2"/>
    </font>
    <font>
      <b/>
      <sz val="10"/>
      <color indexed="8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color indexed="8"/>
      <name val="Arial"/>
      <family val="2"/>
      <charset val="1"/>
    </font>
    <font>
      <sz val="9"/>
      <name val="Arial"/>
      <family val="2"/>
    </font>
    <font>
      <sz val="9"/>
      <color indexed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56"/>
      <name val="Calibri"/>
      <family val="2"/>
    </font>
    <font>
      <sz val="9"/>
      <color indexed="8"/>
      <name val="Calibri"/>
      <family val="2"/>
    </font>
    <font>
      <b/>
      <sz val="9"/>
      <color indexed="8"/>
      <name val="Calibri"/>
      <family val="2"/>
    </font>
    <font>
      <b/>
      <i/>
      <sz val="11"/>
      <color indexed="8"/>
      <name val="Calibri"/>
      <family val="2"/>
    </font>
    <font>
      <sz val="10.5"/>
      <name val="Arial"/>
      <family val="2"/>
    </font>
    <font>
      <i/>
      <sz val="10"/>
      <color indexed="8"/>
      <name val="Arial"/>
      <family val="2"/>
      <charset val="1"/>
    </font>
    <font>
      <i/>
      <sz val="8"/>
      <name val="Arial"/>
      <family val="2"/>
    </font>
    <font>
      <sz val="10.5"/>
      <color indexed="8"/>
      <name val="Calibri"/>
      <family val="2"/>
    </font>
    <font>
      <b/>
      <sz val="12"/>
      <color indexed="16"/>
      <name val="Arial"/>
      <family val="2"/>
    </font>
    <font>
      <sz val="12"/>
      <name val="Calibri"/>
      <family val="2"/>
    </font>
    <font>
      <sz val="11"/>
      <color indexed="8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22"/>
        <bgColor indexed="31"/>
      </patternFill>
    </fill>
    <fill>
      <patternFill patternType="solid">
        <fgColor indexed="51"/>
        <bgColor indexed="13"/>
      </patternFill>
    </fill>
    <fill>
      <patternFill patternType="solid">
        <fgColor indexed="17"/>
        <bgColor indexed="21"/>
      </patternFill>
    </fill>
    <fill>
      <patternFill patternType="solid">
        <fgColor indexed="23"/>
        <bgColor indexed="55"/>
      </patternFill>
    </fill>
    <fill>
      <patternFill patternType="solid">
        <fgColor indexed="10"/>
        <bgColor indexed="16"/>
      </patternFill>
    </fill>
  </fills>
  <borders count="24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</borders>
  <cellStyleXfs count="3">
    <xf numFmtId="0" fontId="0" fillId="0" borderId="0"/>
    <xf numFmtId="0" fontId="26" fillId="0" borderId="0"/>
    <xf numFmtId="0" fontId="1" fillId="0" borderId="0"/>
  </cellStyleXfs>
  <cellXfs count="323">
    <xf numFmtId="0" fontId="0" fillId="0" borderId="0" xfId="0"/>
    <xf numFmtId="0" fontId="26" fillId="0" borderId="0" xfId="1"/>
    <xf numFmtId="0" fontId="26" fillId="0" borderId="0" xfId="1" applyAlignment="1">
      <alignment horizontal="center"/>
    </xf>
    <xf numFmtId="0" fontId="4" fillId="0" borderId="0" xfId="1" applyFont="1" applyAlignment="1">
      <alignment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7" fillId="3" borderId="1" xfId="0" applyFont="1" applyFill="1" applyBorder="1" applyAlignment="1">
      <alignment horizontal="center" vertical="center" wrapText="1"/>
    </xf>
    <xf numFmtId="0" fontId="6" fillId="0" borderId="0" xfId="1" applyFont="1" applyAlignment="1">
      <alignment wrapText="1"/>
    </xf>
    <xf numFmtId="1" fontId="6" fillId="0" borderId="4" xfId="1" applyNumberFormat="1" applyFont="1" applyBorder="1"/>
    <xf numFmtId="0" fontId="8" fillId="0" borderId="5" xfId="1" applyFont="1" applyBorder="1" applyAlignment="1">
      <alignment horizontal="center"/>
    </xf>
    <xf numFmtId="0" fontId="9" fillId="0" borderId="5" xfId="2" applyFont="1" applyFill="1" applyBorder="1" applyAlignment="1">
      <alignment horizontal="center"/>
    </xf>
    <xf numFmtId="0" fontId="9" fillId="0" borderId="5" xfId="2" applyFont="1" applyFill="1" applyBorder="1"/>
    <xf numFmtId="1" fontId="9" fillId="0" borderId="5" xfId="0" applyNumberFormat="1" applyFont="1" applyFill="1" applyBorder="1" applyAlignment="1" applyProtection="1">
      <alignment horizontal="center"/>
      <protection locked="0"/>
    </xf>
    <xf numFmtId="1" fontId="9" fillId="0" borderId="5" xfId="0" applyNumberFormat="1" applyFont="1" applyFill="1" applyBorder="1" applyAlignment="1">
      <alignment horizontal="center"/>
    </xf>
    <xf numFmtId="1" fontId="10" fillId="0" borderId="5" xfId="0" applyNumberFormat="1" applyFont="1" applyBorder="1" applyAlignment="1">
      <alignment horizontal="center"/>
    </xf>
    <xf numFmtId="1" fontId="9" fillId="0" borderId="5" xfId="0" applyNumberFormat="1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9" fillId="0" borderId="5" xfId="0" applyFont="1" applyFill="1" applyBorder="1" applyAlignment="1" applyProtection="1">
      <alignment horizontal="center"/>
    </xf>
    <xf numFmtId="0" fontId="9" fillId="2" borderId="5" xfId="0" applyNumberFormat="1" applyFont="1" applyFill="1" applyBorder="1" applyAlignment="1">
      <alignment horizontal="center"/>
    </xf>
    <xf numFmtId="0" fontId="6" fillId="0" borderId="0" xfId="0" applyFont="1"/>
    <xf numFmtId="0" fontId="6" fillId="0" borderId="0" xfId="1" applyFont="1"/>
    <xf numFmtId="0" fontId="11" fillId="0" borderId="0" xfId="1" applyFont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9" fillId="0" borderId="0" xfId="0" applyFont="1" applyFill="1" applyBorder="1"/>
    <xf numFmtId="1" fontId="9" fillId="0" borderId="0" xfId="0" applyNumberFormat="1" applyFont="1" applyFill="1" applyBorder="1" applyAlignment="1" applyProtection="1">
      <alignment horizontal="center"/>
      <protection locked="0"/>
    </xf>
    <xf numFmtId="1" fontId="9" fillId="0" borderId="0" xfId="0" applyNumberFormat="1" applyFont="1" applyFill="1" applyBorder="1" applyAlignment="1">
      <alignment horizontal="center"/>
    </xf>
    <xf numFmtId="1" fontId="9" fillId="0" borderId="0" xfId="0" applyNumberFormat="1" applyFont="1" applyBorder="1" applyAlignment="1">
      <alignment horizontal="center"/>
    </xf>
    <xf numFmtId="0" fontId="9" fillId="2" borderId="0" xfId="0" applyNumberFormat="1" applyFont="1" applyFill="1" applyBorder="1" applyAlignment="1">
      <alignment horizontal="center"/>
    </xf>
    <xf numFmtId="0" fontId="9" fillId="0" borderId="0" xfId="0" applyFont="1" applyFill="1" applyBorder="1" applyAlignment="1" applyProtection="1">
      <alignment horizontal="center"/>
    </xf>
    <xf numFmtId="0" fontId="8" fillId="0" borderId="4" xfId="1" applyFont="1" applyBorder="1" applyAlignment="1">
      <alignment horizontal="center"/>
    </xf>
    <xf numFmtId="0" fontId="11" fillId="0" borderId="4" xfId="0" applyFont="1" applyBorder="1" applyAlignment="1">
      <alignment horizontal="center" vertical="center"/>
    </xf>
    <xf numFmtId="0" fontId="11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horizontal="center"/>
    </xf>
    <xf numFmtId="0" fontId="9" fillId="0" borderId="4" xfId="2" applyFont="1" applyFill="1" applyBorder="1" applyAlignment="1">
      <alignment horizontal="center"/>
    </xf>
    <xf numFmtId="0" fontId="9" fillId="0" borderId="4" xfId="2" applyFont="1" applyBorder="1" applyAlignment="1">
      <alignment horizontal="center"/>
    </xf>
    <xf numFmtId="0" fontId="10" fillId="0" borderId="4" xfId="2" applyFont="1" applyFill="1" applyBorder="1" applyAlignment="1">
      <alignment horizontal="center"/>
    </xf>
    <xf numFmtId="1" fontId="9" fillId="0" borderId="4" xfId="0" applyNumberFormat="1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9" fillId="0" borderId="4" xfId="1" applyNumberFormat="1" applyFont="1" applyFill="1" applyBorder="1" applyAlignment="1" applyProtection="1">
      <alignment horizontal="center"/>
    </xf>
    <xf numFmtId="0" fontId="9" fillId="2" borderId="4" xfId="0" applyNumberFormat="1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12" fillId="0" borderId="0" xfId="0" applyFont="1" applyFill="1" applyBorder="1"/>
    <xf numFmtId="1" fontId="12" fillId="0" borderId="0" xfId="0" applyNumberFormat="1" applyFont="1" applyFill="1" applyBorder="1" applyAlignment="1" applyProtection="1">
      <alignment horizontal="center"/>
      <protection locked="0"/>
    </xf>
    <xf numFmtId="0" fontId="6" fillId="0" borderId="0" xfId="1" applyFont="1" applyFill="1" applyBorder="1"/>
    <xf numFmtId="0" fontId="0" fillId="0" borderId="0" xfId="0" applyBorder="1"/>
    <xf numFmtId="0" fontId="11" fillId="2" borderId="4" xfId="0" applyNumberFormat="1" applyFont="1" applyFill="1" applyBorder="1" applyAlignment="1">
      <alignment horizontal="center"/>
    </xf>
    <xf numFmtId="0" fontId="13" fillId="0" borderId="0" xfId="0" applyFont="1"/>
    <xf numFmtId="1" fontId="12" fillId="0" borderId="0" xfId="0" applyNumberFormat="1" applyFont="1" applyFill="1" applyBorder="1" applyAlignment="1">
      <alignment horizontal="center"/>
    </xf>
    <xf numFmtId="0" fontId="13" fillId="0" borderId="0" xfId="1" applyFont="1"/>
    <xf numFmtId="0" fontId="11" fillId="0" borderId="4" xfId="0" applyFont="1" applyFill="1" applyBorder="1" applyAlignment="1">
      <alignment horizontal="left" vertical="center"/>
    </xf>
    <xf numFmtId="0" fontId="11" fillId="2" borderId="5" xfId="0" applyNumberFormat="1" applyFont="1" applyFill="1" applyBorder="1" applyAlignment="1">
      <alignment horizontal="center"/>
    </xf>
    <xf numFmtId="0" fontId="0" fillId="0" borderId="0" xfId="1" applyFont="1"/>
    <xf numFmtId="0" fontId="14" fillId="0" borderId="8" xfId="1" applyFont="1" applyBorder="1" applyAlignment="1">
      <alignment horizontal="center"/>
    </xf>
    <xf numFmtId="0" fontId="15" fillId="0" borderId="0" xfId="1" applyFont="1" applyBorder="1" applyAlignment="1">
      <alignment horizontal="center"/>
    </xf>
    <xf numFmtId="0" fontId="15" fillId="4" borderId="10" xfId="1" applyFont="1" applyFill="1" applyBorder="1" applyAlignment="1">
      <alignment horizontal="center"/>
    </xf>
    <xf numFmtId="0" fontId="15" fillId="3" borderId="10" xfId="1" applyFont="1" applyFill="1" applyBorder="1" applyAlignment="1">
      <alignment horizontal="center"/>
    </xf>
    <xf numFmtId="0" fontId="15" fillId="0" borderId="12" xfId="1" applyFont="1" applyFill="1" applyBorder="1" applyAlignment="1">
      <alignment horizontal="center"/>
    </xf>
    <xf numFmtId="0" fontId="16" fillId="5" borderId="0" xfId="1" applyFont="1" applyFill="1" applyAlignment="1">
      <alignment horizontal="center"/>
    </xf>
    <xf numFmtId="0" fontId="17" fillId="0" borderId="0" xfId="0" applyFont="1" applyAlignment="1">
      <alignment horizontal="center"/>
    </xf>
    <xf numFmtId="0" fontId="0" fillId="0" borderId="0" xfId="0" applyAlignment="1">
      <alignment horizontal="left"/>
    </xf>
    <xf numFmtId="0" fontId="17" fillId="0" borderId="0" xfId="1" applyFont="1" applyAlignment="1">
      <alignment horizontal="center"/>
    </xf>
    <xf numFmtId="0" fontId="0" fillId="0" borderId="0" xfId="0" applyFont="1" applyAlignment="1">
      <alignment horizontal="center" vertical="center"/>
    </xf>
    <xf numFmtId="0" fontId="5" fillId="3" borderId="3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0" fillId="0" borderId="4" xfId="0" applyNumberFormat="1" applyBorder="1"/>
    <xf numFmtId="0" fontId="9" fillId="0" borderId="5" xfId="2" applyFont="1" applyBorder="1" applyAlignment="1">
      <alignment horizontal="center"/>
    </xf>
    <xf numFmtId="0" fontId="9" fillId="0" borderId="4" xfId="0" applyNumberFormat="1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11" fillId="0" borderId="14" xfId="0" applyFont="1" applyBorder="1" applyAlignment="1">
      <alignment horizontal="center"/>
    </xf>
    <xf numFmtId="0" fontId="9" fillId="0" borderId="14" xfId="0" applyFont="1" applyFill="1" applyBorder="1" applyAlignment="1">
      <alignment horizontal="center"/>
    </xf>
    <xf numFmtId="0" fontId="9" fillId="0" borderId="14" xfId="0" applyFont="1" applyFill="1" applyBorder="1" applyAlignment="1">
      <alignment horizontal="left"/>
    </xf>
    <xf numFmtId="0" fontId="9" fillId="0" borderId="14" xfId="0" applyFont="1" applyBorder="1" applyAlignment="1">
      <alignment horizontal="center"/>
    </xf>
    <xf numFmtId="0" fontId="11" fillId="0" borderId="4" xfId="0" applyFont="1" applyFill="1" applyBorder="1" applyAlignment="1">
      <alignment horizontal="center"/>
    </xf>
    <xf numFmtId="0" fontId="11" fillId="0" borderId="4" xfId="0" applyFont="1" applyFill="1" applyBorder="1"/>
    <xf numFmtId="0" fontId="11" fillId="0" borderId="4" xfId="1" applyFont="1" applyFill="1" applyBorder="1" applyAlignment="1">
      <alignment horizontal="center"/>
    </xf>
    <xf numFmtId="0" fontId="11" fillId="0" borderId="15" xfId="0" applyFont="1" applyBorder="1" applyAlignment="1">
      <alignment horizontal="center"/>
    </xf>
    <xf numFmtId="0" fontId="11" fillId="0" borderId="0" xfId="0" applyFont="1" applyFill="1"/>
    <xf numFmtId="0" fontId="11" fillId="0" borderId="0" xfId="0" applyFont="1" applyFill="1" applyAlignment="1">
      <alignment horizontal="left"/>
    </xf>
    <xf numFmtId="0" fontId="11" fillId="0" borderId="0" xfId="0" applyFont="1" applyFill="1" applyAlignment="1">
      <alignment horizontal="center"/>
    </xf>
    <xf numFmtId="0" fontId="11" fillId="0" borderId="0" xfId="0" applyFont="1"/>
    <xf numFmtId="0" fontId="9" fillId="0" borderId="15" xfId="0" applyFont="1" applyBorder="1" applyAlignment="1">
      <alignment horizontal="center"/>
    </xf>
    <xf numFmtId="0" fontId="9" fillId="0" borderId="4" xfId="0" applyFont="1" applyFill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6" xfId="2" applyFont="1" applyBorder="1" applyAlignment="1">
      <alignment horizontal="center"/>
    </xf>
    <xf numFmtId="0" fontId="14" fillId="0" borderId="8" xfId="0" applyFont="1" applyBorder="1" applyAlignment="1">
      <alignment horizontal="left"/>
    </xf>
    <xf numFmtId="0" fontId="0" fillId="0" borderId="0" xfId="0" applyFont="1"/>
    <xf numFmtId="0" fontId="15" fillId="4" borderId="10" xfId="0" applyFont="1" applyFill="1" applyBorder="1" applyAlignment="1">
      <alignment horizontal="left"/>
    </xf>
    <xf numFmtId="0" fontId="15" fillId="3" borderId="10" xfId="0" applyFont="1" applyFill="1" applyBorder="1" applyAlignment="1">
      <alignment horizontal="left"/>
    </xf>
    <xf numFmtId="0" fontId="15" fillId="0" borderId="12" xfId="0" applyFont="1" applyFill="1" applyBorder="1" applyAlignment="1">
      <alignment horizontal="left"/>
    </xf>
    <xf numFmtId="0" fontId="0" fillId="5" borderId="0" xfId="0" applyFill="1"/>
    <xf numFmtId="0" fontId="0" fillId="0" borderId="0" xfId="0" applyFont="1" applyAlignment="1">
      <alignment vertical="center"/>
    </xf>
    <xf numFmtId="0" fontId="5" fillId="3" borderId="16" xfId="0" applyFont="1" applyFill="1" applyBorder="1" applyAlignment="1">
      <alignment horizontal="center" vertical="center" wrapText="1"/>
    </xf>
    <xf numFmtId="0" fontId="17" fillId="0" borderId="0" xfId="0" applyFont="1"/>
    <xf numFmtId="1" fontId="0" fillId="0" borderId="4" xfId="0" applyNumberFormat="1" applyBorder="1"/>
    <xf numFmtId="0" fontId="18" fillId="0" borderId="4" xfId="0" applyFont="1" applyBorder="1" applyAlignment="1">
      <alignment horizontal="center"/>
    </xf>
    <xf numFmtId="0" fontId="12" fillId="0" borderId="4" xfId="2" applyFont="1" applyFill="1" applyBorder="1" applyAlignment="1">
      <alignment horizontal="center"/>
    </xf>
    <xf numFmtId="0" fontId="12" fillId="0" borderId="4" xfId="2" applyFont="1" applyFill="1" applyBorder="1"/>
    <xf numFmtId="1" fontId="12" fillId="0" borderId="4" xfId="0" applyNumberFormat="1" applyFont="1" applyFill="1" applyBorder="1" applyAlignment="1" applyProtection="1">
      <alignment horizontal="center"/>
      <protection locked="0"/>
    </xf>
    <xf numFmtId="1" fontId="12" fillId="0" borderId="4" xfId="0" applyNumberFormat="1" applyFont="1" applyFill="1" applyBorder="1" applyAlignment="1">
      <alignment horizontal="center"/>
    </xf>
    <xf numFmtId="1" fontId="5" fillId="0" borderId="4" xfId="0" applyNumberFormat="1" applyFont="1" applyBorder="1" applyAlignment="1">
      <alignment horizontal="center"/>
    </xf>
    <xf numFmtId="0" fontId="12" fillId="2" borderId="4" xfId="0" applyNumberFormat="1" applyFont="1" applyFill="1" applyBorder="1" applyAlignment="1">
      <alignment horizontal="center"/>
    </xf>
    <xf numFmtId="0" fontId="12" fillId="0" borderId="4" xfId="0" applyFont="1" applyFill="1" applyBorder="1" applyAlignment="1" applyProtection="1">
      <alignment horizontal="center"/>
    </xf>
    <xf numFmtId="0" fontId="12" fillId="0" borderId="4" xfId="0" applyFont="1" applyFill="1" applyBorder="1" applyAlignment="1">
      <alignment horizontal="center"/>
    </xf>
    <xf numFmtId="0" fontId="18" fillId="0" borderId="0" xfId="0" applyFont="1" applyFill="1" applyBorder="1" applyAlignment="1">
      <alignment horizontal="center"/>
    </xf>
    <xf numFmtId="0" fontId="12" fillId="0" borderId="0" xfId="2" applyFont="1" applyFill="1" applyBorder="1" applyAlignment="1">
      <alignment horizontal="center"/>
    </xf>
    <xf numFmtId="0" fontId="12" fillId="0" borderId="0" xfId="2" applyFont="1" applyFill="1" applyBorder="1"/>
    <xf numFmtId="0" fontId="12" fillId="0" borderId="0" xfId="0" applyNumberFormat="1" applyFont="1" applyFill="1" applyBorder="1" applyAlignment="1">
      <alignment horizontal="center"/>
    </xf>
    <xf numFmtId="0" fontId="12" fillId="0" borderId="0" xfId="0" applyFont="1" applyFill="1" applyBorder="1" applyAlignment="1" applyProtection="1">
      <alignment horizontal="center"/>
    </xf>
    <xf numFmtId="0" fontId="0" fillId="0" borderId="4" xfId="0" applyFont="1" applyBorder="1" applyAlignment="1">
      <alignment horizontal="center" vertical="center"/>
    </xf>
    <xf numFmtId="0" fontId="0" fillId="0" borderId="4" xfId="0" applyFont="1" applyBorder="1" applyAlignment="1">
      <alignment horizontal="left" vertical="center"/>
    </xf>
    <xf numFmtId="0" fontId="12" fillId="0" borderId="4" xfId="0" applyFont="1" applyBorder="1" applyAlignment="1">
      <alignment horizontal="center"/>
    </xf>
    <xf numFmtId="0" fontId="12" fillId="0" borderId="4" xfId="2" applyFont="1" applyBorder="1" applyAlignment="1">
      <alignment horizontal="center"/>
    </xf>
    <xf numFmtId="0" fontId="12" fillId="0" borderId="7" xfId="2" applyFont="1" applyBorder="1" applyAlignment="1">
      <alignment horizontal="center"/>
    </xf>
    <xf numFmtId="1" fontId="5" fillId="0" borderId="17" xfId="0" applyNumberFormat="1" applyFont="1" applyBorder="1" applyAlignment="1">
      <alignment horizontal="center"/>
    </xf>
    <xf numFmtId="0" fontId="12" fillId="0" borderId="4" xfId="0" applyNumberFormat="1" applyFont="1" applyFill="1" applyBorder="1" applyAlignment="1">
      <alignment horizontal="center"/>
    </xf>
    <xf numFmtId="0" fontId="0" fillId="0" borderId="0" xfId="0" applyFont="1" applyFill="1"/>
    <xf numFmtId="0" fontId="12" fillId="2" borderId="0" xfId="0" applyNumberFormat="1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/>
    <xf numFmtId="1" fontId="12" fillId="0" borderId="0" xfId="0" applyNumberFormat="1" applyFont="1" applyBorder="1" applyAlignment="1">
      <alignment horizontal="center"/>
    </xf>
    <xf numFmtId="0" fontId="12" fillId="2" borderId="4" xfId="0" applyNumberFormat="1" applyFont="1" applyFill="1" applyBorder="1" applyAlignment="1" applyProtection="1">
      <alignment horizontal="center"/>
    </xf>
    <xf numFmtId="0" fontId="17" fillId="2" borderId="4" xfId="0" applyNumberFormat="1" applyFont="1" applyFill="1" applyBorder="1" applyAlignment="1">
      <alignment horizontal="center"/>
    </xf>
    <xf numFmtId="0" fontId="0" fillId="0" borderId="0" xfId="0" applyFill="1"/>
    <xf numFmtId="0" fontId="14" fillId="0" borderId="8" xfId="0" applyFont="1" applyBorder="1" applyAlignment="1">
      <alignment horizontal="center"/>
    </xf>
    <xf numFmtId="0" fontId="15" fillId="4" borderId="10" xfId="0" applyFont="1" applyFill="1" applyBorder="1" applyAlignment="1">
      <alignment horizontal="center"/>
    </xf>
    <xf numFmtId="0" fontId="15" fillId="3" borderId="10" xfId="0" applyFont="1" applyFill="1" applyBorder="1" applyAlignment="1">
      <alignment horizontal="center"/>
    </xf>
    <xf numFmtId="0" fontId="15" fillId="0" borderId="12" xfId="0" applyFont="1" applyFill="1" applyBorder="1" applyAlignment="1">
      <alignment horizontal="center"/>
    </xf>
    <xf numFmtId="0" fontId="13" fillId="0" borderId="0" xfId="0" applyFont="1" applyAlignment="1">
      <alignment horizontal="center"/>
    </xf>
    <xf numFmtId="0" fontId="13" fillId="0" borderId="0" xfId="1" applyFont="1" applyAlignment="1">
      <alignment horizontal="center"/>
    </xf>
    <xf numFmtId="0" fontId="11" fillId="0" borderId="4" xfId="0" applyFont="1" applyFill="1" applyBorder="1" applyAlignment="1">
      <alignment horizontal="center" vertical="center"/>
    </xf>
    <xf numFmtId="1" fontId="9" fillId="0" borderId="17" xfId="0" applyNumberFormat="1" applyFont="1" applyBorder="1" applyAlignment="1">
      <alignment horizontal="center"/>
    </xf>
    <xf numFmtId="0" fontId="9" fillId="0" borderId="4" xfId="0" applyNumberFormat="1" applyFont="1" applyFill="1" applyBorder="1" applyAlignment="1">
      <alignment horizontal="center"/>
    </xf>
    <xf numFmtId="0" fontId="9" fillId="0" borderId="4" xfId="0" applyFont="1" applyFill="1" applyBorder="1" applyAlignment="1" applyProtection="1">
      <alignment horizontal="center"/>
    </xf>
    <xf numFmtId="0" fontId="0" fillId="0" borderId="18" xfId="0" applyBorder="1"/>
    <xf numFmtId="0" fontId="11" fillId="0" borderId="0" xfId="0" applyFont="1" applyAlignment="1">
      <alignment horizontal="center"/>
    </xf>
    <xf numFmtId="0" fontId="13" fillId="0" borderId="0" xfId="0" applyFont="1" applyBorder="1"/>
    <xf numFmtId="0" fontId="12" fillId="0" borderId="4" xfId="0" applyFont="1" applyFill="1" applyBorder="1"/>
    <xf numFmtId="0" fontId="9" fillId="0" borderId="0" xfId="0" applyNumberFormat="1" applyFont="1" applyFill="1" applyBorder="1" applyAlignment="1">
      <alignment horizontal="center"/>
    </xf>
    <xf numFmtId="1" fontId="9" fillId="0" borderId="4" xfId="0" applyNumberFormat="1" applyFont="1" applyFill="1" applyBorder="1" applyAlignment="1">
      <alignment horizontal="center"/>
    </xf>
    <xf numFmtId="0" fontId="26" fillId="0" borderId="0" xfId="1" applyBorder="1"/>
    <xf numFmtId="0" fontId="17" fillId="0" borderId="0" xfId="0" applyFont="1" applyBorder="1"/>
    <xf numFmtId="0" fontId="8" fillId="0" borderId="4" xfId="0" applyFont="1" applyBorder="1" applyAlignment="1">
      <alignment horizontal="center"/>
    </xf>
    <xf numFmtId="1" fontId="10" fillId="0" borderId="4" xfId="0" applyNumberFormat="1" applyFont="1" applyBorder="1" applyAlignment="1">
      <alignment horizontal="center"/>
    </xf>
    <xf numFmtId="0" fontId="0" fillId="0" borderId="0" xfId="0" applyFill="1" applyBorder="1"/>
    <xf numFmtId="0" fontId="9" fillId="0" borderId="4" xfId="0" applyFont="1" applyFill="1" applyBorder="1" applyAlignment="1">
      <alignment horizontal="left"/>
    </xf>
    <xf numFmtId="1" fontId="9" fillId="0" borderId="4" xfId="0" applyNumberFormat="1" applyFont="1" applyFill="1" applyBorder="1" applyAlignment="1" applyProtection="1">
      <alignment horizontal="center"/>
      <protection locked="0"/>
    </xf>
    <xf numFmtId="0" fontId="10" fillId="2" borderId="4" xfId="0" applyNumberFormat="1" applyFont="1" applyFill="1" applyBorder="1" applyAlignment="1">
      <alignment horizontal="center"/>
    </xf>
    <xf numFmtId="1" fontId="0" fillId="0" borderId="0" xfId="0" applyNumberFormat="1" applyBorder="1"/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0" fontId="17" fillId="2" borderId="0" xfId="0" applyNumberFormat="1" applyFont="1" applyFill="1" applyBorder="1" applyAlignment="1">
      <alignment horizontal="center"/>
    </xf>
    <xf numFmtId="0" fontId="19" fillId="0" borderId="0" xfId="0" applyFont="1"/>
    <xf numFmtId="0" fontId="14" fillId="0" borderId="10" xfId="0" applyFont="1" applyBorder="1" applyAlignment="1">
      <alignment horizontal="center"/>
    </xf>
    <xf numFmtId="0" fontId="13" fillId="0" borderId="0" xfId="0" applyFont="1" applyFill="1" applyBorder="1" applyAlignment="1">
      <alignment horizontal="center"/>
    </xf>
    <xf numFmtId="0" fontId="13" fillId="2" borderId="0" xfId="0" applyFont="1" applyFill="1" applyBorder="1"/>
    <xf numFmtId="0" fontId="13" fillId="0" borderId="0" xfId="1" applyFont="1" applyBorder="1" applyAlignment="1">
      <alignment horizontal="center"/>
    </xf>
    <xf numFmtId="0" fontId="0" fillId="0" borderId="0" xfId="0" applyFont="1" applyAlignment="1">
      <alignment horizontal="center"/>
    </xf>
    <xf numFmtId="1" fontId="17" fillId="0" borderId="4" xfId="0" applyNumberFormat="1" applyFont="1" applyBorder="1"/>
    <xf numFmtId="0" fontId="9" fillId="0" borderId="5" xfId="0" applyNumberFormat="1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0" fontId="11" fillId="0" borderId="0" xfId="0" applyFont="1" applyFill="1" applyBorder="1"/>
    <xf numFmtId="0" fontId="11" fillId="0" borderId="0" xfId="1" applyFont="1" applyFill="1" applyBorder="1" applyAlignment="1">
      <alignment horizontal="center"/>
    </xf>
    <xf numFmtId="0" fontId="11" fillId="0" borderId="4" xfId="0" applyNumberFormat="1" applyFont="1" applyFill="1" applyBorder="1" applyAlignment="1">
      <alignment horizontal="center"/>
    </xf>
    <xf numFmtId="0" fontId="17" fillId="0" borderId="0" xfId="0" applyFont="1" applyBorder="1" applyAlignment="1">
      <alignment horizontal="center"/>
    </xf>
    <xf numFmtId="1" fontId="12" fillId="0" borderId="0" xfId="0" applyNumberFormat="1" applyFont="1" applyBorder="1" applyAlignment="1" applyProtection="1">
      <alignment horizontal="center"/>
      <protection locked="0"/>
    </xf>
    <xf numFmtId="0" fontId="12" fillId="0" borderId="4" xfId="0" applyFont="1" applyFill="1" applyBorder="1" applyAlignment="1">
      <alignment horizontal="center" vertical="center" wrapText="1"/>
    </xf>
    <xf numFmtId="0" fontId="20" fillId="0" borderId="5" xfId="2" applyFont="1" applyFill="1" applyBorder="1" applyAlignment="1">
      <alignment horizontal="center"/>
    </xf>
    <xf numFmtId="0" fontId="20" fillId="0" borderId="5" xfId="2" applyFont="1" applyFill="1" applyBorder="1"/>
    <xf numFmtId="0" fontId="12" fillId="0" borderId="5" xfId="2" applyFont="1" applyFill="1" applyBorder="1" applyAlignment="1">
      <alignment horizontal="center"/>
    </xf>
    <xf numFmtId="0" fontId="17" fillId="0" borderId="0" xfId="0" applyFont="1" applyFill="1"/>
    <xf numFmtId="0" fontId="12" fillId="0" borderId="0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7" fillId="0" borderId="4" xfId="0" applyFont="1" applyBorder="1" applyAlignment="1">
      <alignment horizontal="center"/>
    </xf>
    <xf numFmtId="1" fontId="12" fillId="0" borderId="4" xfId="0" applyNumberFormat="1" applyFont="1" applyBorder="1" applyAlignment="1">
      <alignment horizontal="center"/>
    </xf>
    <xf numFmtId="0" fontId="1" fillId="0" borderId="4" xfId="0" applyNumberFormat="1" applyFont="1" applyFill="1" applyBorder="1" applyAlignment="1" applyProtection="1">
      <alignment horizontal="center"/>
    </xf>
    <xf numFmtId="0" fontId="1" fillId="0" borderId="0" xfId="0" applyFont="1" applyFill="1" applyBorder="1" applyAlignment="1" applyProtection="1">
      <alignment horizontal="center"/>
    </xf>
    <xf numFmtId="0" fontId="12" fillId="0" borderId="4" xfId="0" applyFont="1" applyFill="1" applyBorder="1" applyAlignment="1">
      <alignment horizontal="left"/>
    </xf>
    <xf numFmtId="0" fontId="0" fillId="2" borderId="4" xfId="0" applyNumberFormat="1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1" applyFont="1" applyAlignment="1">
      <alignment horizontal="center" vertical="center"/>
    </xf>
    <xf numFmtId="1" fontId="26" fillId="0" borderId="4" xfId="1" applyNumberFormat="1" applyBorder="1"/>
    <xf numFmtId="1" fontId="10" fillId="0" borderId="0" xfId="0" applyNumberFormat="1" applyFont="1" applyBorder="1" applyAlignment="1">
      <alignment horizontal="center"/>
    </xf>
    <xf numFmtId="0" fontId="9" fillId="2" borderId="4" xfId="1" applyNumberFormat="1" applyFont="1" applyFill="1" applyBorder="1" applyAlignment="1" applyProtection="1">
      <alignment horizontal="center"/>
    </xf>
    <xf numFmtId="0" fontId="8" fillId="2" borderId="4" xfId="0" applyNumberFormat="1" applyFont="1" applyFill="1" applyBorder="1" applyAlignment="1">
      <alignment horizontal="center"/>
    </xf>
    <xf numFmtId="0" fontId="11" fillId="0" borderId="0" xfId="1" applyFont="1"/>
    <xf numFmtId="0" fontId="10" fillId="0" borderId="8" xfId="1" applyFont="1" applyBorder="1" applyAlignment="1">
      <alignment horizontal="center"/>
    </xf>
    <xf numFmtId="0" fontId="9" fillId="4" borderId="10" xfId="1" applyFont="1" applyFill="1" applyBorder="1" applyAlignment="1">
      <alignment horizontal="center"/>
    </xf>
    <xf numFmtId="0" fontId="21" fillId="0" borderId="0" xfId="1" applyFont="1"/>
    <xf numFmtId="0" fontId="9" fillId="3" borderId="10" xfId="1" applyFont="1" applyFill="1" applyBorder="1" applyAlignment="1">
      <alignment horizontal="center"/>
    </xf>
    <xf numFmtId="0" fontId="9" fillId="0" borderId="12" xfId="1" applyFont="1" applyFill="1" applyBorder="1" applyAlignment="1">
      <alignment horizontal="center"/>
    </xf>
    <xf numFmtId="0" fontId="26" fillId="5" borderId="0" xfId="1" applyFill="1" applyAlignment="1">
      <alignment horizontal="center"/>
    </xf>
    <xf numFmtId="0" fontId="0" fillId="0" borderId="0" xfId="1" applyFont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26" fillId="0" borderId="0" xfId="1" applyAlignment="1">
      <alignment wrapText="1"/>
    </xf>
    <xf numFmtId="0" fontId="9" fillId="0" borderId="4" xfId="0" applyFont="1" applyFill="1" applyBorder="1"/>
    <xf numFmtId="0" fontId="9" fillId="0" borderId="4" xfId="0" applyNumberFormat="1" applyFont="1" applyFill="1" applyBorder="1" applyAlignment="1" applyProtection="1">
      <alignment horizontal="center"/>
    </xf>
    <xf numFmtId="0" fontId="11" fillId="0" borderId="0" xfId="1" applyFont="1" applyFill="1"/>
    <xf numFmtId="0" fontId="9" fillId="0" borderId="0" xfId="0" applyFont="1" applyFill="1" applyBorder="1" applyAlignment="1">
      <alignment horizontal="left"/>
    </xf>
    <xf numFmtId="0" fontId="10" fillId="2" borderId="0" xfId="0" applyNumberFormat="1" applyFont="1" applyFill="1" applyBorder="1" applyAlignment="1">
      <alignment horizontal="center"/>
    </xf>
    <xf numFmtId="0" fontId="1" fillId="0" borderId="0" xfId="2"/>
    <xf numFmtId="0" fontId="1" fillId="0" borderId="0" xfId="2" applyAlignment="1">
      <alignment horizontal="center"/>
    </xf>
    <xf numFmtId="0" fontId="12" fillId="0" borderId="0" xfId="2" applyFont="1" applyAlignment="1">
      <alignment horizontal="center" vertical="center" wrapText="1"/>
    </xf>
    <xf numFmtId="0" fontId="5" fillId="3" borderId="19" xfId="2" applyFont="1" applyFill="1" applyBorder="1" applyAlignment="1">
      <alignment horizontal="center" vertical="center" wrapText="1"/>
    </xf>
    <xf numFmtId="0" fontId="5" fillId="3" borderId="1" xfId="2" applyFont="1" applyFill="1" applyBorder="1" applyAlignment="1">
      <alignment horizontal="center" vertical="center" wrapText="1"/>
    </xf>
    <xf numFmtId="0" fontId="5" fillId="3" borderId="2" xfId="2" applyFont="1" applyFill="1" applyBorder="1" applyAlignment="1">
      <alignment horizontal="center" vertical="center" wrapText="1"/>
    </xf>
    <xf numFmtId="0" fontId="5" fillId="3" borderId="20" xfId="2" applyFont="1" applyFill="1" applyBorder="1" applyAlignment="1">
      <alignment horizontal="center" vertical="center" wrapText="1"/>
    </xf>
    <xf numFmtId="0" fontId="12" fillId="0" borderId="0" xfId="2" applyFont="1" applyFill="1" applyBorder="1" applyAlignment="1">
      <alignment horizontal="center" vertical="center" wrapText="1"/>
    </xf>
    <xf numFmtId="3" fontId="1" fillId="0" borderId="4" xfId="2" applyNumberFormat="1" applyBorder="1"/>
    <xf numFmtId="3" fontId="9" fillId="0" borderId="5" xfId="2" applyNumberFormat="1" applyFont="1" applyFill="1" applyBorder="1" applyAlignment="1">
      <alignment horizontal="center"/>
    </xf>
    <xf numFmtId="0" fontId="1" fillId="0" borderId="0" xfId="2" applyFont="1"/>
    <xf numFmtId="0" fontId="1" fillId="0" borderId="0" xfId="2" applyFill="1" applyBorder="1"/>
    <xf numFmtId="0" fontId="9" fillId="0" borderId="15" xfId="2" applyFont="1" applyBorder="1" applyAlignment="1"/>
    <xf numFmtId="0" fontId="9" fillId="0" borderId="0" xfId="2" applyFont="1" applyFill="1"/>
    <xf numFmtId="0" fontId="9" fillId="0" borderId="0" xfId="2" applyFont="1" applyFill="1" applyAlignment="1">
      <alignment horizontal="center"/>
    </xf>
    <xf numFmtId="0" fontId="9" fillId="0" borderId="0" xfId="2" applyFont="1"/>
    <xf numFmtId="3" fontId="9" fillId="0" borderId="4" xfId="2" applyNumberFormat="1" applyFont="1" applyFill="1" applyBorder="1" applyAlignment="1">
      <alignment horizontal="center"/>
    </xf>
    <xf numFmtId="0" fontId="1" fillId="0" borderId="0" xfId="2" applyFont="1" applyFill="1" applyBorder="1"/>
    <xf numFmtId="0" fontId="9" fillId="0" borderId="7" xfId="2" applyFont="1" applyBorder="1" applyAlignment="1">
      <alignment horizontal="center"/>
    </xf>
    <xf numFmtId="3" fontId="9" fillId="0" borderId="17" xfId="2" applyNumberFormat="1" applyFont="1" applyFill="1" applyBorder="1" applyAlignment="1">
      <alignment horizontal="center"/>
    </xf>
    <xf numFmtId="0" fontId="9" fillId="0" borderId="0" xfId="2" applyFont="1" applyBorder="1" applyAlignment="1">
      <alignment horizontal="center"/>
    </xf>
    <xf numFmtId="0" fontId="9" fillId="0" borderId="0" xfId="2" applyFont="1" applyFill="1" applyBorder="1" applyAlignment="1">
      <alignment horizontal="center"/>
    </xf>
    <xf numFmtId="0" fontId="9" fillId="0" borderId="0" xfId="2" applyFont="1" applyFill="1" applyBorder="1"/>
    <xf numFmtId="3" fontId="9" fillId="0" borderId="0" xfId="2" applyNumberFormat="1" applyFont="1" applyFill="1" applyBorder="1" applyAlignment="1">
      <alignment horizontal="center"/>
    </xf>
    <xf numFmtId="0" fontId="9" fillId="0" borderId="0" xfId="2" applyFont="1" applyBorder="1"/>
    <xf numFmtId="0" fontId="11" fillId="0" borderId="4" xfId="1" applyFont="1" applyFill="1" applyBorder="1" applyAlignment="1">
      <alignment horizontal="left"/>
    </xf>
    <xf numFmtId="0" fontId="14" fillId="0" borderId="0" xfId="2" applyFont="1"/>
    <xf numFmtId="0" fontId="1" fillId="0" borderId="0" xfId="2" applyAlignment="1">
      <alignment horizontal="left"/>
    </xf>
    <xf numFmtId="0" fontId="14" fillId="0" borderId="0" xfId="2" applyFont="1" applyFill="1"/>
    <xf numFmtId="0" fontId="22" fillId="0" borderId="0" xfId="2" applyFont="1" applyFill="1"/>
    <xf numFmtId="0" fontId="12" fillId="0" borderId="0" xfId="2" applyFont="1" applyFill="1"/>
    <xf numFmtId="0" fontId="1" fillId="5" borderId="0" xfId="2" applyFill="1"/>
    <xf numFmtId="0" fontId="1" fillId="0" borderId="0" xfId="2" applyFont="1" applyAlignment="1">
      <alignment horizontal="center" wrapText="1"/>
    </xf>
    <xf numFmtId="0" fontId="5" fillId="3" borderId="19" xfId="2" applyFont="1" applyFill="1" applyBorder="1" applyAlignment="1">
      <alignment horizontal="center" wrapText="1"/>
    </xf>
    <xf numFmtId="0" fontId="5" fillId="3" borderId="1" xfId="2" applyFont="1" applyFill="1" applyBorder="1" applyAlignment="1">
      <alignment horizontal="center" wrapText="1"/>
    </xf>
    <xf numFmtId="0" fontId="5" fillId="3" borderId="2" xfId="2" applyFont="1" applyFill="1" applyBorder="1" applyAlignment="1">
      <alignment horizontal="center" wrapText="1"/>
    </xf>
    <xf numFmtId="0" fontId="5" fillId="3" borderId="20" xfId="2" applyFont="1" applyFill="1" applyBorder="1" applyAlignment="1">
      <alignment horizontal="center" wrapText="1"/>
    </xf>
    <xf numFmtId="0" fontId="1" fillId="0" borderId="0" xfId="2" applyAlignment="1">
      <alignment horizontal="left" wrapText="1"/>
    </xf>
    <xf numFmtId="3" fontId="5" fillId="0" borderId="4" xfId="2" applyNumberFormat="1" applyFont="1" applyFill="1" applyBorder="1" applyAlignment="1">
      <alignment horizontal="center"/>
    </xf>
    <xf numFmtId="0" fontId="5" fillId="0" borderId="5" xfId="2" applyFont="1" applyBorder="1" applyAlignment="1">
      <alignment horizontal="center"/>
    </xf>
    <xf numFmtId="0" fontId="23" fillId="0" borderId="4" xfId="0" applyFont="1" applyBorder="1" applyAlignment="1">
      <alignment horizontal="center"/>
    </xf>
    <xf numFmtId="3" fontId="5" fillId="0" borderId="5" xfId="2" applyNumberFormat="1" applyFont="1" applyFill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12" fillId="0" borderId="5" xfId="2" applyFont="1" applyBorder="1" applyAlignment="1">
      <alignment horizontal="center"/>
    </xf>
    <xf numFmtId="0" fontId="5" fillId="0" borderId="15" xfId="2" applyFont="1" applyBorder="1" applyAlignment="1"/>
    <xf numFmtId="0" fontId="20" fillId="0" borderId="15" xfId="0" applyFont="1" applyFill="1" applyBorder="1" applyAlignment="1">
      <alignment horizontal="center"/>
    </xf>
    <xf numFmtId="0" fontId="20" fillId="0" borderId="15" xfId="0" applyFont="1" applyFill="1" applyBorder="1"/>
    <xf numFmtId="0" fontId="12" fillId="0" borderId="15" xfId="0" applyFont="1" applyFill="1" applyBorder="1" applyAlignment="1">
      <alignment horizontal="center"/>
    </xf>
    <xf numFmtId="0" fontId="12" fillId="0" borderId="15" xfId="2" applyFont="1" applyFill="1" applyBorder="1" applyAlignment="1">
      <alignment horizontal="center"/>
    </xf>
    <xf numFmtId="0" fontId="5" fillId="0" borderId="15" xfId="2" applyFont="1" applyFill="1" applyBorder="1" applyAlignment="1">
      <alignment horizontal="center"/>
    </xf>
    <xf numFmtId="3" fontId="5" fillId="0" borderId="15" xfId="2" applyNumberFormat="1" applyFont="1" applyFill="1" applyBorder="1" applyAlignment="1">
      <alignment horizontal="center"/>
    </xf>
    <xf numFmtId="0" fontId="12" fillId="0" borderId="15" xfId="2" applyFont="1" applyBorder="1"/>
    <xf numFmtId="0" fontId="12" fillId="0" borderId="15" xfId="2" applyFont="1" applyBorder="1" applyAlignment="1"/>
    <xf numFmtId="0" fontId="5" fillId="0" borderId="4" xfId="2" applyFont="1" applyBorder="1" applyAlignment="1">
      <alignment horizontal="center"/>
    </xf>
    <xf numFmtId="0" fontId="1" fillId="2" borderId="4" xfId="0" applyNumberFormat="1" applyFont="1" applyFill="1" applyBorder="1" applyAlignment="1">
      <alignment horizontal="center"/>
    </xf>
    <xf numFmtId="0" fontId="5" fillId="0" borderId="0" xfId="2" applyFont="1" applyBorder="1" applyAlignment="1">
      <alignment horizontal="center"/>
    </xf>
    <xf numFmtId="0" fontId="5" fillId="0" borderId="0" xfId="2" applyFont="1" applyFill="1" applyBorder="1" applyAlignment="1">
      <alignment horizontal="center"/>
    </xf>
    <xf numFmtId="3" fontId="5" fillId="0" borderId="0" xfId="2" applyNumberFormat="1" applyFont="1" applyFill="1" applyAlignment="1">
      <alignment horizontal="center"/>
    </xf>
    <xf numFmtId="0" fontId="12" fillId="0" borderId="0" xfId="2" applyFont="1" applyBorder="1"/>
    <xf numFmtId="0" fontId="5" fillId="0" borderId="0" xfId="2" applyFont="1" applyBorder="1"/>
    <xf numFmtId="0" fontId="0" fillId="0" borderId="4" xfId="0" applyFont="1" applyFill="1" applyBorder="1" applyAlignment="1">
      <alignment horizontal="center"/>
    </xf>
    <xf numFmtId="0" fontId="0" fillId="0" borderId="4" xfId="0" applyFont="1" applyFill="1" applyBorder="1"/>
    <xf numFmtId="0" fontId="0" fillId="0" borderId="4" xfId="1" applyFont="1" applyFill="1" applyBorder="1" applyAlignment="1">
      <alignment horizontal="center"/>
    </xf>
    <xf numFmtId="0" fontId="17" fillId="0" borderId="4" xfId="1" applyFont="1" applyFill="1" applyBorder="1" applyAlignment="1">
      <alignment horizontal="center"/>
    </xf>
    <xf numFmtId="0" fontId="24" fillId="0" borderId="4" xfId="2" applyFont="1" applyBorder="1" applyAlignment="1">
      <alignment horizontal="center"/>
    </xf>
    <xf numFmtId="0" fontId="1" fillId="0" borderId="0" xfId="2" applyFont="1" applyAlignment="1">
      <alignment horizontal="left"/>
    </xf>
    <xf numFmtId="0" fontId="6" fillId="0" borderId="15" xfId="0" applyFont="1" applyBorder="1" applyAlignment="1">
      <alignment horizontal="center"/>
    </xf>
    <xf numFmtId="0" fontId="12" fillId="2" borderId="4" xfId="2" applyFont="1" applyFill="1" applyBorder="1" applyAlignment="1">
      <alignment horizontal="center"/>
    </xf>
    <xf numFmtId="3" fontId="12" fillId="0" borderId="4" xfId="2" applyNumberFormat="1" applyFont="1" applyFill="1" applyBorder="1" applyAlignment="1">
      <alignment horizontal="center"/>
    </xf>
    <xf numFmtId="0" fontId="12" fillId="0" borderId="0" xfId="2" applyFont="1" applyBorder="1" applyAlignment="1">
      <alignment horizontal="center"/>
    </xf>
    <xf numFmtId="3" fontId="12" fillId="0" borderId="0" xfId="2" applyNumberFormat="1" applyFont="1" applyFill="1" applyBorder="1" applyAlignment="1">
      <alignment horizontal="center"/>
    </xf>
    <xf numFmtId="0" fontId="15" fillId="0" borderId="0" xfId="2" applyFont="1"/>
    <xf numFmtId="0" fontId="15" fillId="0" borderId="0" xfId="2" applyFont="1" applyAlignment="1">
      <alignment horizontal="left"/>
    </xf>
    <xf numFmtId="0" fontId="1" fillId="0" borderId="4" xfId="2" applyBorder="1"/>
    <xf numFmtId="0" fontId="6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/>
    </xf>
    <xf numFmtId="0" fontId="4" fillId="0" borderId="4" xfId="0" applyFont="1" applyFill="1" applyBorder="1" applyAlignment="1">
      <alignment horizontal="center"/>
    </xf>
    <xf numFmtId="0" fontId="25" fillId="0" borderId="17" xfId="0" applyFont="1" applyFill="1" applyBorder="1"/>
    <xf numFmtId="0" fontId="4" fillId="0" borderId="17" xfId="0" applyFont="1" applyFill="1" applyBorder="1" applyAlignment="1"/>
    <xf numFmtId="0" fontId="4" fillId="0" borderId="5" xfId="0" applyFont="1" applyFill="1" applyBorder="1" applyAlignment="1">
      <alignment horizontal="center"/>
    </xf>
    <xf numFmtId="0" fontId="5" fillId="0" borderId="4" xfId="2" applyFont="1" applyFill="1" applyBorder="1" applyAlignment="1">
      <alignment horizontal="center"/>
    </xf>
    <xf numFmtId="0" fontId="5" fillId="0" borderId="15" xfId="2" applyFont="1" applyBorder="1"/>
    <xf numFmtId="0" fontId="12" fillId="0" borderId="0" xfId="2" applyFont="1" applyFill="1" applyBorder="1" applyAlignment="1">
      <alignment horizontal="left"/>
    </xf>
    <xf numFmtId="0" fontId="1" fillId="0" borderId="0" xfId="2" applyFont="1" applyFill="1"/>
    <xf numFmtId="0" fontId="15" fillId="0" borderId="4" xfId="2" applyFont="1" applyFill="1" applyBorder="1"/>
    <xf numFmtId="0" fontId="24" fillId="2" borderId="4" xfId="2" applyFont="1" applyFill="1" applyBorder="1" applyAlignment="1">
      <alignment horizontal="center"/>
    </xf>
    <xf numFmtId="0" fontId="12" fillId="2" borderId="4" xfId="2" applyFont="1" applyFill="1" applyBorder="1"/>
    <xf numFmtId="0" fontId="1" fillId="7" borderId="0" xfId="2" applyFill="1"/>
    <xf numFmtId="3" fontId="0" fillId="0" borderId="4" xfId="0" applyNumberFormat="1" applyBorder="1"/>
    <xf numFmtId="0" fontId="1" fillId="0" borderId="4" xfId="0" applyFont="1" applyBorder="1" applyAlignment="1">
      <alignment horizontal="center"/>
    </xf>
    <xf numFmtId="0" fontId="0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center"/>
    </xf>
    <xf numFmtId="3" fontId="5" fillId="0" borderId="17" xfId="2" applyNumberFormat="1" applyFont="1" applyFill="1" applyBorder="1" applyAlignment="1">
      <alignment horizontal="center"/>
    </xf>
    <xf numFmtId="0" fontId="5" fillId="2" borderId="4" xfId="2" applyFont="1" applyFill="1" applyBorder="1"/>
    <xf numFmtId="0" fontId="12" fillId="2" borderId="0" xfId="2" applyFont="1" applyFill="1" applyBorder="1" applyAlignment="1">
      <alignment horizontal="center"/>
    </xf>
    <xf numFmtId="0" fontId="1" fillId="2" borderId="0" xfId="0" applyNumberFormat="1" applyFont="1" applyFill="1" applyBorder="1" applyAlignment="1">
      <alignment horizontal="center"/>
    </xf>
    <xf numFmtId="0" fontId="5" fillId="2" borderId="0" xfId="2" applyFont="1" applyFill="1" applyBorder="1"/>
    <xf numFmtId="0" fontId="2" fillId="2" borderId="0" xfId="2" applyFont="1" applyFill="1" applyBorder="1" applyAlignment="1">
      <alignment horizontal="center"/>
    </xf>
    <xf numFmtId="0" fontId="3" fillId="2" borderId="0" xfId="2" applyFont="1" applyFill="1" applyBorder="1" applyAlignment="1">
      <alignment horizontal="center"/>
    </xf>
    <xf numFmtId="0" fontId="15" fillId="0" borderId="9" xfId="1" applyFont="1" applyBorder="1" applyAlignment="1">
      <alignment horizontal="center"/>
    </xf>
    <xf numFmtId="0" fontId="15" fillId="0" borderId="11" xfId="1" applyFont="1" applyBorder="1" applyAlignment="1">
      <alignment horizontal="center"/>
    </xf>
    <xf numFmtId="0" fontId="15" fillId="0" borderId="13" xfId="1" applyFont="1" applyBorder="1" applyAlignment="1">
      <alignment horizontal="center"/>
    </xf>
    <xf numFmtId="0" fontId="14" fillId="0" borderId="9" xfId="0" applyFont="1" applyBorder="1" applyAlignment="1">
      <alignment horizontal="center"/>
    </xf>
    <xf numFmtId="0" fontId="14" fillId="0" borderId="11" xfId="0" applyFont="1" applyBorder="1" applyAlignment="1">
      <alignment horizontal="center"/>
    </xf>
    <xf numFmtId="0" fontId="14" fillId="0" borderId="13" xfId="0" applyFont="1" applyBorder="1" applyAlignment="1">
      <alignment horizontal="center"/>
    </xf>
    <xf numFmtId="0" fontId="15" fillId="0" borderId="9" xfId="0" applyFont="1" applyBorder="1" applyAlignment="1">
      <alignment horizontal="center"/>
    </xf>
    <xf numFmtId="0" fontId="15" fillId="0" borderId="11" xfId="0" applyFont="1" applyBorder="1" applyAlignment="1">
      <alignment horizontal="center"/>
    </xf>
    <xf numFmtId="0" fontId="15" fillId="0" borderId="13" xfId="0" applyFont="1" applyBorder="1" applyAlignment="1">
      <alignment horizontal="center"/>
    </xf>
    <xf numFmtId="0" fontId="9" fillId="0" borderId="9" xfId="1" applyFont="1" applyBorder="1" applyAlignment="1">
      <alignment horizontal="center"/>
    </xf>
    <xf numFmtId="0" fontId="9" fillId="0" borderId="11" xfId="1" applyFont="1" applyBorder="1" applyAlignment="1">
      <alignment horizontal="center"/>
    </xf>
    <xf numFmtId="0" fontId="9" fillId="0" borderId="13" xfId="1" applyFont="1" applyBorder="1" applyAlignment="1">
      <alignment horizontal="center"/>
    </xf>
    <xf numFmtId="0" fontId="15" fillId="0" borderId="21" xfId="2" applyFont="1" applyBorder="1" applyAlignment="1">
      <alignment horizontal="center"/>
    </xf>
    <xf numFmtId="0" fontId="15" fillId="0" borderId="9" xfId="2" applyFont="1" applyBorder="1" applyAlignment="1">
      <alignment horizontal="center"/>
    </xf>
    <xf numFmtId="0" fontId="15" fillId="4" borderId="22" xfId="2" applyFont="1" applyFill="1" applyBorder="1" applyAlignment="1">
      <alignment horizontal="center"/>
    </xf>
    <xf numFmtId="0" fontId="15" fillId="0" borderId="11" xfId="2" applyFont="1" applyBorder="1" applyAlignment="1">
      <alignment horizontal="center"/>
    </xf>
    <xf numFmtId="0" fontId="15" fillId="3" borderId="22" xfId="2" applyFont="1" applyFill="1" applyBorder="1" applyAlignment="1">
      <alignment horizontal="center"/>
    </xf>
    <xf numFmtId="0" fontId="15" fillId="6" borderId="23" xfId="2" applyFont="1" applyFill="1" applyBorder="1" applyAlignment="1">
      <alignment horizontal="center"/>
    </xf>
    <xf numFmtId="0" fontId="15" fillId="0" borderId="13" xfId="2" applyFont="1" applyBorder="1" applyAlignment="1">
      <alignment horizontal="center"/>
    </xf>
  </cellXfs>
  <cellStyles count="3">
    <cellStyle name="Normal" xfId="0" builtinId="0"/>
    <cellStyle name="Normal 2" xfId="1"/>
    <cellStyle name="Normal 2 2" xfId="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C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24"/>
  <sheetViews>
    <sheetView workbookViewId="0">
      <selection activeCell="D16" sqref="D16"/>
    </sheetView>
  </sheetViews>
  <sheetFormatPr defaultColWidth="9" defaultRowHeight="15" x14ac:dyDescent="0.25"/>
  <cols>
    <col min="1" max="1" width="9" style="1"/>
    <col min="2" max="2" width="5.28515625" style="2" customWidth="1"/>
    <col min="3" max="3" width="6.28515625" style="1" customWidth="1"/>
    <col min="4" max="4" width="15.5703125" style="1" customWidth="1"/>
    <col min="5" max="5" width="5.5703125" style="2" customWidth="1"/>
    <col min="6" max="6" width="7.42578125" style="2" customWidth="1"/>
    <col min="7" max="7" width="7.28515625" style="1" customWidth="1"/>
    <col min="8" max="11" width="5.5703125" style="1" customWidth="1"/>
    <col min="12" max="13" width="4.140625" style="1" customWidth="1"/>
    <col min="14" max="14" width="6.42578125" style="1" customWidth="1"/>
    <col min="15" max="15" width="4.28515625" style="1" customWidth="1"/>
    <col min="16" max="16" width="7.42578125" style="1" customWidth="1"/>
    <col min="17" max="17" width="6" style="1" customWidth="1"/>
    <col min="18" max="18" width="2.42578125" style="1" customWidth="1"/>
    <col min="19" max="16384" width="9" style="1"/>
  </cols>
  <sheetData>
    <row r="1" spans="1:26" ht="18" x14ac:dyDescent="0.25">
      <c r="C1" s="302" t="s">
        <v>0</v>
      </c>
      <c r="D1" s="302"/>
      <c r="E1" s="302"/>
      <c r="F1" s="302"/>
      <c r="G1" s="302"/>
      <c r="H1" s="302"/>
      <c r="I1" s="302"/>
      <c r="J1" s="302"/>
      <c r="K1" s="302"/>
      <c r="L1" s="302"/>
      <c r="M1" s="302"/>
      <c r="N1" s="302"/>
      <c r="O1" s="302"/>
      <c r="P1" s="302"/>
      <c r="Q1" s="302"/>
      <c r="R1" s="302"/>
    </row>
    <row r="2" spans="1:26" ht="15.75" x14ac:dyDescent="0.25">
      <c r="C2" s="303" t="s">
        <v>1</v>
      </c>
      <c r="D2" s="303"/>
      <c r="E2" s="303"/>
      <c r="F2" s="303"/>
      <c r="G2" s="303"/>
      <c r="H2" s="303"/>
      <c r="I2" s="303"/>
      <c r="J2" s="303"/>
      <c r="K2" s="303"/>
      <c r="L2" s="303"/>
      <c r="M2" s="303"/>
      <c r="N2" s="303"/>
      <c r="O2" s="303"/>
      <c r="P2" s="303"/>
      <c r="Q2" s="303"/>
    </row>
    <row r="3" spans="1:26" s="8" customFormat="1" ht="33.75" customHeight="1" x14ac:dyDescent="0.2">
      <c r="A3" s="3"/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5" t="s">
        <v>9</v>
      </c>
      <c r="J3" s="4" t="s">
        <v>10</v>
      </c>
      <c r="K3" s="4" t="s">
        <v>11</v>
      </c>
      <c r="L3" s="4" t="s">
        <v>12</v>
      </c>
      <c r="M3" s="4" t="s">
        <v>13</v>
      </c>
      <c r="N3" s="5" t="s">
        <v>14</v>
      </c>
      <c r="O3" s="4" t="s">
        <v>15</v>
      </c>
      <c r="P3" s="4" t="s">
        <v>16</v>
      </c>
      <c r="Q3" s="4" t="s">
        <v>17</v>
      </c>
      <c r="R3" s="6"/>
    </row>
    <row r="4" spans="1:26" s="21" customFormat="1" ht="13.5" customHeight="1" x14ac:dyDescent="0.2">
      <c r="A4" s="9"/>
      <c r="B4" s="10">
        <v>1</v>
      </c>
      <c r="C4" s="11"/>
      <c r="D4" s="12"/>
      <c r="E4" s="11"/>
      <c r="F4" s="11"/>
      <c r="G4" s="11"/>
      <c r="H4" s="13"/>
      <c r="I4" s="13"/>
      <c r="J4" s="13"/>
      <c r="K4" s="14"/>
      <c r="L4" s="15">
        <v>0</v>
      </c>
      <c r="M4" s="15">
        <v>0</v>
      </c>
      <c r="N4" s="16">
        <f>SUM(H4:M4)</f>
        <v>0</v>
      </c>
      <c r="O4" s="17" t="s">
        <v>18</v>
      </c>
      <c r="P4" s="18" t="s">
        <v>19</v>
      </c>
      <c r="Q4" s="19"/>
      <c r="R4" s="20"/>
    </row>
    <row r="5" spans="1:26" s="21" customFormat="1" ht="13.5" customHeight="1" x14ac:dyDescent="0.2">
      <c r="B5" s="22"/>
      <c r="C5" s="23"/>
      <c r="D5" s="24"/>
      <c r="E5" s="23"/>
      <c r="F5" s="23"/>
      <c r="G5" s="23"/>
      <c r="H5" s="25"/>
      <c r="I5" s="25"/>
      <c r="J5" s="25"/>
      <c r="K5" s="26"/>
      <c r="L5" s="27"/>
      <c r="M5" s="27"/>
      <c r="N5" s="27"/>
      <c r="O5" s="28"/>
      <c r="P5" s="29"/>
      <c r="Q5" s="28"/>
      <c r="R5" s="20"/>
    </row>
    <row r="6" spans="1:26" s="21" customFormat="1" ht="13.5" customHeight="1" x14ac:dyDescent="0.2">
      <c r="B6" s="22"/>
      <c r="C6" s="23"/>
      <c r="D6" s="24"/>
      <c r="E6" s="23"/>
      <c r="F6" s="23"/>
      <c r="G6" s="23"/>
      <c r="H6" s="25"/>
      <c r="I6" s="25"/>
      <c r="J6" s="25"/>
      <c r="K6" s="26"/>
      <c r="L6" s="27"/>
      <c r="M6" s="27"/>
      <c r="N6" s="27"/>
      <c r="O6" s="28"/>
      <c r="P6" s="29"/>
      <c r="Q6" s="28"/>
      <c r="R6" s="20"/>
    </row>
    <row r="7" spans="1:26" s="21" customFormat="1" ht="13.5" customHeight="1" x14ac:dyDescent="0.2">
      <c r="A7" s="9"/>
      <c r="B7" s="30">
        <v>1</v>
      </c>
      <c r="C7" s="31">
        <v>1809</v>
      </c>
      <c r="D7" s="32" t="s">
        <v>20</v>
      </c>
      <c r="E7" s="31" t="s">
        <v>21</v>
      </c>
      <c r="F7" s="31" t="s">
        <v>22</v>
      </c>
      <c r="G7" s="33" t="s">
        <v>22</v>
      </c>
      <c r="H7" s="34">
        <v>154</v>
      </c>
      <c r="I7" s="34">
        <v>160</v>
      </c>
      <c r="J7" s="35">
        <v>152</v>
      </c>
      <c r="K7" s="35"/>
      <c r="L7" s="36"/>
      <c r="M7" s="34"/>
      <c r="N7" s="37">
        <f>SUM(H7:M7)</f>
        <v>466</v>
      </c>
      <c r="O7" s="38" t="s">
        <v>23</v>
      </c>
      <c r="P7" s="39" t="b">
        <f>N7&gt;=530</f>
        <v>0</v>
      </c>
      <c r="Q7" s="40"/>
      <c r="R7" s="20"/>
      <c r="S7" s="42"/>
      <c r="T7" s="41"/>
      <c r="U7" s="41"/>
      <c r="V7" s="41"/>
      <c r="W7" s="43"/>
      <c r="X7" s="44"/>
      <c r="Y7" s="44"/>
      <c r="Z7" s="44"/>
    </row>
    <row r="8" spans="1:26" s="21" customFormat="1" ht="13.5" customHeight="1" x14ac:dyDescent="0.2">
      <c r="B8" s="22"/>
      <c r="C8" s="23"/>
      <c r="D8" s="24"/>
      <c r="E8" s="23"/>
      <c r="F8" s="23"/>
      <c r="G8" s="23"/>
      <c r="H8" s="25"/>
      <c r="I8" s="25"/>
      <c r="J8" s="25"/>
      <c r="K8" s="26"/>
      <c r="L8" s="27"/>
      <c r="M8" s="27"/>
      <c r="N8" s="27"/>
      <c r="O8" s="28"/>
      <c r="P8" s="29"/>
      <c r="Q8" s="28"/>
      <c r="R8" s="20"/>
    </row>
    <row r="9" spans="1:26" s="21" customFormat="1" ht="13.5" customHeight="1" x14ac:dyDescent="0.2">
      <c r="B9" s="22"/>
      <c r="C9" s="23"/>
      <c r="D9" s="24"/>
      <c r="E9" s="23"/>
      <c r="F9" s="23"/>
      <c r="G9" s="23"/>
      <c r="H9" s="25"/>
      <c r="I9" s="25"/>
      <c r="J9" s="25"/>
      <c r="K9" s="26"/>
      <c r="L9" s="27"/>
      <c r="M9" s="27"/>
      <c r="N9" s="27"/>
      <c r="O9" s="28"/>
      <c r="P9" s="29"/>
      <c r="Q9" s="28"/>
      <c r="R9" s="20"/>
    </row>
    <row r="10" spans="1:26" s="21" customFormat="1" ht="13.5" customHeight="1" x14ac:dyDescent="0.2">
      <c r="A10" s="9"/>
      <c r="B10" s="30">
        <v>1</v>
      </c>
      <c r="C10" s="31">
        <v>309</v>
      </c>
      <c r="D10" s="32" t="s">
        <v>24</v>
      </c>
      <c r="E10" s="31" t="s">
        <v>25</v>
      </c>
      <c r="F10" s="31" t="s">
        <v>26</v>
      </c>
      <c r="G10" s="33" t="s">
        <v>27</v>
      </c>
      <c r="H10" s="34">
        <v>112</v>
      </c>
      <c r="I10" s="34">
        <v>89</v>
      </c>
      <c r="J10" s="35">
        <v>107</v>
      </c>
      <c r="K10" s="35">
        <v>106</v>
      </c>
      <c r="L10" s="35"/>
      <c r="M10" s="35"/>
      <c r="N10" s="37">
        <f>SUM(H10:M10)</f>
        <v>414</v>
      </c>
      <c r="O10" s="38" t="s">
        <v>28</v>
      </c>
      <c r="P10" s="39" t="b">
        <f>N10&gt;=500</f>
        <v>0</v>
      </c>
      <c r="Q10" s="40"/>
      <c r="R10" s="20"/>
    </row>
    <row r="11" spans="1:26" ht="13.5" customHeight="1" x14ac:dyDescent="0.25">
      <c r="B11" s="22"/>
      <c r="C11" s="23"/>
      <c r="D11" s="24"/>
      <c r="E11" s="23"/>
      <c r="F11" s="23"/>
      <c r="G11" s="23"/>
      <c r="H11" s="25"/>
      <c r="I11" s="25"/>
      <c r="J11" s="25"/>
      <c r="K11" s="26"/>
      <c r="L11" s="27"/>
      <c r="M11" s="27"/>
      <c r="N11" s="27"/>
      <c r="O11" s="28"/>
      <c r="P11" s="29"/>
      <c r="Q11" s="28"/>
      <c r="R11" s="45"/>
    </row>
    <row r="12" spans="1:26" ht="13.5" customHeight="1" x14ac:dyDescent="0.25">
      <c r="B12" s="22"/>
      <c r="C12" s="23"/>
      <c r="D12" s="24"/>
      <c r="E12" s="23"/>
      <c r="F12" s="23"/>
      <c r="G12" s="23"/>
      <c r="H12" s="25"/>
      <c r="I12" s="25"/>
      <c r="J12" s="25"/>
      <c r="K12" s="26"/>
      <c r="L12" s="27"/>
      <c r="M12" s="27"/>
      <c r="N12" s="27"/>
      <c r="O12" s="28"/>
      <c r="P12" s="29"/>
      <c r="Q12" s="28"/>
      <c r="R12" s="45"/>
    </row>
    <row r="13" spans="1:26" s="49" customFormat="1" ht="13.5" customHeight="1" x14ac:dyDescent="0.2">
      <c r="A13" s="9"/>
      <c r="B13" s="30">
        <f>+B12+1</f>
        <v>1</v>
      </c>
      <c r="C13" s="31">
        <v>909</v>
      </c>
      <c r="D13" s="32" t="s">
        <v>29</v>
      </c>
      <c r="E13" s="31" t="s">
        <v>30</v>
      </c>
      <c r="F13" s="31" t="s">
        <v>31</v>
      </c>
      <c r="G13" s="33"/>
      <c r="H13" s="34">
        <v>138</v>
      </c>
      <c r="I13" s="34">
        <v>146</v>
      </c>
      <c r="J13" s="35">
        <v>148</v>
      </c>
      <c r="K13" s="35"/>
      <c r="L13" s="36" t="s">
        <v>19</v>
      </c>
      <c r="M13" s="34" t="s">
        <v>19</v>
      </c>
      <c r="N13" s="37">
        <f>SUM(H13:M13)</f>
        <v>432</v>
      </c>
      <c r="O13" s="40" t="s">
        <v>32</v>
      </c>
      <c r="P13" s="39" t="b">
        <f>N13&gt;=470</f>
        <v>0</v>
      </c>
      <c r="Q13" s="46"/>
      <c r="R13" s="47"/>
      <c r="S13" s="41"/>
      <c r="T13" s="41"/>
      <c r="U13" s="41"/>
      <c r="V13" s="43"/>
      <c r="W13" s="43"/>
      <c r="X13" s="43"/>
      <c r="Y13" s="48"/>
    </row>
    <row r="14" spans="1:26" s="49" customFormat="1" ht="13.5" customHeight="1" x14ac:dyDescent="0.2">
      <c r="A14" s="9"/>
      <c r="B14" s="10">
        <f>+B13+1</f>
        <v>2</v>
      </c>
      <c r="C14" s="31">
        <v>1281</v>
      </c>
      <c r="D14" s="50" t="s">
        <v>33</v>
      </c>
      <c r="E14" s="31" t="s">
        <v>34</v>
      </c>
      <c r="F14" s="31" t="s">
        <v>35</v>
      </c>
      <c r="G14" s="33"/>
      <c r="H14" s="34">
        <v>149</v>
      </c>
      <c r="I14" s="34">
        <v>117</v>
      </c>
      <c r="J14" s="35">
        <v>150</v>
      </c>
      <c r="K14" s="35"/>
      <c r="L14" s="36" t="s">
        <v>19</v>
      </c>
      <c r="M14" s="34" t="s">
        <v>19</v>
      </c>
      <c r="N14" s="37">
        <f>SUM(H14:M14)</f>
        <v>416</v>
      </c>
      <c r="O14" s="38" t="s">
        <v>32</v>
      </c>
      <c r="P14" s="39" t="b">
        <f>N14&gt;=470</f>
        <v>0</v>
      </c>
      <c r="Q14" s="51"/>
      <c r="R14" s="47"/>
      <c r="S14" s="41"/>
      <c r="T14" s="41"/>
      <c r="U14" s="41"/>
      <c r="V14" s="43"/>
      <c r="W14" s="43"/>
      <c r="X14" s="43"/>
      <c r="Y14" s="48"/>
    </row>
    <row r="15" spans="1:26" s="49" customFormat="1" ht="13.5" customHeight="1" x14ac:dyDescent="0.2">
      <c r="A15" s="9"/>
      <c r="B15" s="10">
        <f>+B14+1</f>
        <v>3</v>
      </c>
      <c r="C15" s="31">
        <v>1794</v>
      </c>
      <c r="D15" s="32" t="s">
        <v>60</v>
      </c>
      <c r="E15" s="31" t="s">
        <v>36</v>
      </c>
      <c r="F15" s="31" t="s">
        <v>26</v>
      </c>
      <c r="G15" s="33" t="s">
        <v>27</v>
      </c>
      <c r="H15" s="34">
        <v>92</v>
      </c>
      <c r="I15" s="34">
        <v>75</v>
      </c>
      <c r="J15" s="35">
        <v>68</v>
      </c>
      <c r="K15" s="35">
        <v>83</v>
      </c>
      <c r="L15" s="36"/>
      <c r="M15" s="34"/>
      <c r="N15" s="37">
        <f>SUM(H15:M15)</f>
        <v>318</v>
      </c>
      <c r="O15" s="40" t="s">
        <v>32</v>
      </c>
      <c r="P15" s="39" t="b">
        <f>N15&gt;=470</f>
        <v>0</v>
      </c>
      <c r="Q15" s="46"/>
      <c r="R15" s="47"/>
      <c r="S15" s="41"/>
      <c r="T15" s="41"/>
      <c r="U15" s="41"/>
      <c r="V15" s="43"/>
      <c r="W15" s="43"/>
      <c r="X15" s="43"/>
      <c r="Y15" s="48"/>
    </row>
    <row r="16" spans="1:26" s="49" customFormat="1" ht="13.5" customHeight="1" x14ac:dyDescent="0.2">
      <c r="A16" s="9"/>
      <c r="B16" s="10">
        <f>+B15+1</f>
        <v>4</v>
      </c>
      <c r="C16" s="31">
        <v>1041</v>
      </c>
      <c r="D16" s="32" t="s">
        <v>37</v>
      </c>
      <c r="E16" s="31" t="s">
        <v>25</v>
      </c>
      <c r="F16" s="31" t="s">
        <v>31</v>
      </c>
      <c r="G16" s="33"/>
      <c r="H16" s="34">
        <v>111</v>
      </c>
      <c r="I16" s="34">
        <v>102</v>
      </c>
      <c r="J16" s="35">
        <v>88</v>
      </c>
      <c r="K16" s="35"/>
      <c r="L16" s="36"/>
      <c r="M16" s="34"/>
      <c r="N16" s="37">
        <f>SUM(H16:M16)</f>
        <v>301</v>
      </c>
      <c r="O16" s="40" t="s">
        <v>32</v>
      </c>
      <c r="P16" s="39" t="b">
        <f>N16&gt;=470</f>
        <v>0</v>
      </c>
      <c r="Q16" s="46"/>
      <c r="R16" s="47"/>
      <c r="S16" s="41"/>
      <c r="T16" s="41"/>
      <c r="U16" s="41"/>
      <c r="V16" s="43"/>
      <c r="W16" s="43"/>
      <c r="X16" s="43"/>
      <c r="Y16" s="48"/>
    </row>
    <row r="17" spans="3:16" x14ac:dyDescent="0.25">
      <c r="N17" s="52"/>
      <c r="O17" s="52"/>
      <c r="P17" s="52"/>
    </row>
    <row r="18" spans="3:16" x14ac:dyDescent="0.25">
      <c r="N18" s="52" t="s">
        <v>19</v>
      </c>
    </row>
    <row r="19" spans="3:16" x14ac:dyDescent="0.25">
      <c r="C19" s="53" t="s">
        <v>38</v>
      </c>
      <c r="D19" s="304" t="s">
        <v>39</v>
      </c>
      <c r="E19" s="304"/>
      <c r="F19" s="54"/>
    </row>
    <row r="20" spans="3:16" x14ac:dyDescent="0.25">
      <c r="C20" s="55" t="s">
        <v>40</v>
      </c>
      <c r="D20" s="305" t="s">
        <v>41</v>
      </c>
      <c r="E20" s="305"/>
      <c r="F20" s="54"/>
    </row>
    <row r="21" spans="3:16" x14ac:dyDescent="0.25">
      <c r="C21" s="56" t="s">
        <v>42</v>
      </c>
      <c r="D21" s="305" t="s">
        <v>43</v>
      </c>
      <c r="E21" s="305"/>
      <c r="F21" s="54"/>
    </row>
    <row r="22" spans="3:16" x14ac:dyDescent="0.25">
      <c r="C22" s="57" t="s">
        <v>44</v>
      </c>
      <c r="D22" s="306" t="s">
        <v>45</v>
      </c>
      <c r="E22" s="306"/>
      <c r="F22" s="54"/>
    </row>
    <row r="24" spans="3:16" x14ac:dyDescent="0.25">
      <c r="E24" s="58"/>
    </row>
  </sheetData>
  <sheetProtection selectLockedCells="1" selectUnlockedCells="1"/>
  <mergeCells count="6">
    <mergeCell ref="C1:R1"/>
    <mergeCell ref="C2:Q2"/>
    <mergeCell ref="D19:E19"/>
    <mergeCell ref="D20:E20"/>
    <mergeCell ref="D21:E21"/>
    <mergeCell ref="D22:E22"/>
  </mergeCells>
  <pageMargins left="0.7" right="0.7" top="0.75" bottom="0.75" header="0.51180555555555551" footer="0.51180555555555551"/>
  <pageSetup paperSize="9" firstPageNumber="0" orientation="portrait" horizontalDpi="300" verticalDpi="3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25"/>
  <sheetViews>
    <sheetView workbookViewId="0">
      <selection activeCell="A2" sqref="A1:A65536"/>
    </sheetView>
  </sheetViews>
  <sheetFormatPr defaultColWidth="9" defaultRowHeight="15" x14ac:dyDescent="0.25"/>
  <cols>
    <col min="1" max="1" width="9" style="204"/>
    <col min="2" max="2" width="8.5703125" style="204" bestFit="1" customWidth="1"/>
    <col min="3" max="3" width="5.5703125" style="204" customWidth="1"/>
    <col min="4" max="4" width="15.5703125" style="204" customWidth="1"/>
    <col min="5" max="5" width="4.5703125" style="205" customWidth="1"/>
    <col min="6" max="6" width="9" style="204"/>
    <col min="7" max="7" width="10.5703125" style="204" customWidth="1"/>
    <col min="8" max="13" width="5.5703125" style="204" customWidth="1"/>
    <col min="14" max="14" width="6.7109375" style="204" customWidth="1"/>
    <col min="15" max="15" width="3.5703125" style="1" customWidth="1"/>
    <col min="16" max="16" width="7.42578125" style="204" customWidth="1"/>
    <col min="17" max="17" width="5.28515625" style="204" customWidth="1"/>
    <col min="18" max="16384" width="9" style="204"/>
  </cols>
  <sheetData>
    <row r="1" spans="1:23" ht="18" x14ac:dyDescent="0.25">
      <c r="B1" s="302" t="s">
        <v>0</v>
      </c>
      <c r="C1" s="302"/>
      <c r="D1" s="302"/>
      <c r="E1" s="302"/>
      <c r="F1" s="302"/>
      <c r="G1" s="302"/>
      <c r="H1" s="302"/>
      <c r="I1" s="302"/>
      <c r="J1" s="302"/>
      <c r="K1" s="302"/>
      <c r="L1" s="302"/>
      <c r="M1" s="302"/>
      <c r="N1" s="302"/>
      <c r="O1" s="302"/>
      <c r="P1" s="302"/>
      <c r="Q1" s="302"/>
    </row>
    <row r="2" spans="1:23" ht="15.75" x14ac:dyDescent="0.25">
      <c r="B2" s="303" t="s">
        <v>108</v>
      </c>
      <c r="C2" s="303"/>
      <c r="D2" s="303"/>
      <c r="E2" s="303"/>
      <c r="F2" s="303"/>
      <c r="G2" s="303"/>
      <c r="H2" s="303"/>
      <c r="I2" s="303"/>
      <c r="J2" s="303"/>
      <c r="K2" s="303"/>
      <c r="L2" s="303"/>
      <c r="M2" s="303"/>
      <c r="N2" s="303"/>
      <c r="O2" s="303"/>
      <c r="P2" s="303"/>
      <c r="Q2" s="1"/>
    </row>
    <row r="3" spans="1:23" s="206" customFormat="1" ht="27" customHeight="1" x14ac:dyDescent="0.25">
      <c r="B3" s="207" t="s">
        <v>109</v>
      </c>
      <c r="C3" s="207" t="s">
        <v>3</v>
      </c>
      <c r="D3" s="207" t="s">
        <v>110</v>
      </c>
      <c r="E3" s="208" t="s">
        <v>111</v>
      </c>
      <c r="F3" s="208" t="s">
        <v>6</v>
      </c>
      <c r="G3" s="208" t="s">
        <v>7</v>
      </c>
      <c r="H3" s="208" t="s">
        <v>8</v>
      </c>
      <c r="I3" s="209" t="s">
        <v>9</v>
      </c>
      <c r="J3" s="208" t="s">
        <v>10</v>
      </c>
      <c r="K3" s="208" t="s">
        <v>11</v>
      </c>
      <c r="L3" s="208" t="s">
        <v>12</v>
      </c>
      <c r="M3" s="209" t="s">
        <v>13</v>
      </c>
      <c r="N3" s="208" t="s">
        <v>14</v>
      </c>
      <c r="O3" s="4" t="s">
        <v>15</v>
      </c>
      <c r="P3" s="208" t="s">
        <v>16</v>
      </c>
      <c r="Q3" s="210" t="s">
        <v>17</v>
      </c>
      <c r="S3" s="211"/>
      <c r="T3" s="211"/>
      <c r="U3" s="211"/>
      <c r="V3" s="211"/>
      <c r="W3" s="211"/>
    </row>
    <row r="4" spans="1:23" ht="12.75" x14ac:dyDescent="0.2">
      <c r="A4" s="212"/>
      <c r="B4" s="66">
        <v>1</v>
      </c>
      <c r="C4" s="31">
        <v>2434</v>
      </c>
      <c r="D4" s="32" t="s">
        <v>51</v>
      </c>
      <c r="E4" s="31" t="s">
        <v>52</v>
      </c>
      <c r="F4" s="31"/>
      <c r="G4" s="33"/>
      <c r="H4" s="34">
        <v>555</v>
      </c>
      <c r="I4" s="34"/>
      <c r="J4" s="35"/>
      <c r="K4" s="35"/>
      <c r="L4" s="66"/>
      <c r="M4" s="66"/>
      <c r="N4" s="213">
        <f>SUM(H4:M4)</f>
        <v>555</v>
      </c>
      <c r="O4" s="11" t="s">
        <v>18</v>
      </c>
      <c r="P4" s="11"/>
      <c r="Q4" s="66"/>
      <c r="R4" s="214"/>
      <c r="S4" s="215"/>
      <c r="T4" s="215"/>
      <c r="U4" s="215"/>
      <c r="V4" s="215"/>
      <c r="W4" s="215"/>
    </row>
    <row r="5" spans="1:23" ht="12.75" x14ac:dyDescent="0.2">
      <c r="A5" s="212"/>
      <c r="B5" s="66">
        <v>2</v>
      </c>
      <c r="C5" s="31">
        <v>1383</v>
      </c>
      <c r="D5" s="32" t="s">
        <v>47</v>
      </c>
      <c r="E5" s="31" t="s">
        <v>18</v>
      </c>
      <c r="F5" s="31" t="s">
        <v>48</v>
      </c>
      <c r="G5" s="33"/>
      <c r="H5" s="11">
        <v>546</v>
      </c>
      <c r="I5" s="11"/>
      <c r="J5" s="11"/>
      <c r="K5" s="11"/>
      <c r="L5" s="11"/>
      <c r="M5" s="11"/>
      <c r="N5" s="213">
        <f>SUM(H5:M5)</f>
        <v>546</v>
      </c>
      <c r="O5" s="17" t="s">
        <v>18</v>
      </c>
      <c r="P5" s="11"/>
      <c r="Q5" s="66"/>
      <c r="S5" s="107"/>
      <c r="T5" s="106"/>
      <c r="U5" s="106"/>
      <c r="V5" s="106"/>
      <c r="W5" s="215"/>
    </row>
    <row r="6" spans="1:23" ht="12.75" x14ac:dyDescent="0.2">
      <c r="B6" s="216" t="s">
        <v>19</v>
      </c>
      <c r="C6" s="217"/>
      <c r="D6" s="217"/>
      <c r="E6" s="218"/>
      <c r="F6" s="217"/>
      <c r="G6" s="217"/>
      <c r="H6" s="217"/>
      <c r="I6" s="217"/>
      <c r="J6" s="217"/>
      <c r="K6" s="217"/>
      <c r="L6" s="217"/>
      <c r="M6" s="217"/>
      <c r="N6" s="219"/>
      <c r="O6" s="216"/>
      <c r="P6" s="216"/>
      <c r="Q6" s="216"/>
      <c r="S6" s="215"/>
      <c r="T6" s="215"/>
      <c r="U6" s="215"/>
      <c r="V6" s="215"/>
      <c r="W6" s="215"/>
    </row>
    <row r="7" spans="1:23" ht="12.75" x14ac:dyDescent="0.2">
      <c r="A7" s="212"/>
      <c r="B7" s="66">
        <v>1</v>
      </c>
      <c r="C7" s="82">
        <v>1310</v>
      </c>
      <c r="D7" s="199" t="s">
        <v>112</v>
      </c>
      <c r="E7" s="82" t="s">
        <v>113</v>
      </c>
      <c r="F7" s="82" t="s">
        <v>31</v>
      </c>
      <c r="G7" s="82"/>
      <c r="H7" s="34">
        <v>540</v>
      </c>
      <c r="I7" s="34"/>
      <c r="J7" s="34"/>
      <c r="K7" s="34"/>
      <c r="L7" s="34"/>
      <c r="M7" s="34"/>
      <c r="N7" s="220">
        <f>SUM(H7:M7)</f>
        <v>540</v>
      </c>
      <c r="O7" s="40" t="s">
        <v>23</v>
      </c>
      <c r="P7" s="34" t="b">
        <f>N7&gt;=560</f>
        <v>0</v>
      </c>
      <c r="Q7" s="35"/>
      <c r="R7" s="214"/>
      <c r="S7" s="215"/>
      <c r="T7" s="215"/>
      <c r="U7" s="215"/>
      <c r="V7" s="215"/>
      <c r="W7" s="215"/>
    </row>
    <row r="8" spans="1:23" ht="12.75" x14ac:dyDescent="0.2">
      <c r="A8" s="212"/>
      <c r="B8" s="66">
        <v>2</v>
      </c>
      <c r="C8" s="31">
        <v>309</v>
      </c>
      <c r="D8" s="32" t="s">
        <v>114</v>
      </c>
      <c r="E8" s="31" t="s">
        <v>25</v>
      </c>
      <c r="F8" s="31" t="s">
        <v>26</v>
      </c>
      <c r="G8" s="33" t="s">
        <v>27</v>
      </c>
      <c r="H8" s="34">
        <v>538</v>
      </c>
      <c r="I8" s="34"/>
      <c r="J8" s="35"/>
      <c r="K8" s="222"/>
      <c r="L8" s="35"/>
      <c r="M8" s="35"/>
      <c r="N8" s="223">
        <f>SUM(H8:M8)</f>
        <v>538</v>
      </c>
      <c r="O8" s="40" t="s">
        <v>23</v>
      </c>
      <c r="P8" s="34" t="b">
        <f>N8&gt;=560</f>
        <v>0</v>
      </c>
      <c r="Q8" s="35"/>
      <c r="R8" s="214"/>
      <c r="S8" s="215"/>
      <c r="T8" s="215"/>
      <c r="U8" s="215"/>
      <c r="V8" s="215"/>
      <c r="W8" s="215"/>
    </row>
    <row r="9" spans="1:23" ht="12.75" x14ac:dyDescent="0.2">
      <c r="A9" s="212"/>
      <c r="B9" s="66">
        <v>3</v>
      </c>
      <c r="C9" s="31">
        <v>909</v>
      </c>
      <c r="D9" s="32" t="s">
        <v>29</v>
      </c>
      <c r="E9" s="31" t="s">
        <v>53</v>
      </c>
      <c r="F9" s="31" t="s">
        <v>31</v>
      </c>
      <c r="G9" s="33"/>
      <c r="H9" s="34">
        <v>514</v>
      </c>
      <c r="I9" s="34"/>
      <c r="J9" s="35"/>
      <c r="K9" s="35"/>
      <c r="L9" s="66"/>
      <c r="M9" s="66"/>
      <c r="N9" s="220">
        <f>SUM(H9:M9)</f>
        <v>514</v>
      </c>
      <c r="O9" s="40" t="s">
        <v>23</v>
      </c>
      <c r="P9" s="34" t="b">
        <f>N9&gt;=560</f>
        <v>0</v>
      </c>
      <c r="Q9" s="35"/>
      <c r="R9" s="214"/>
      <c r="S9" s="42"/>
      <c r="T9" s="41"/>
      <c r="U9" s="41"/>
      <c r="V9" s="41"/>
      <c r="W9" s="215"/>
    </row>
    <row r="10" spans="1:23" ht="12.75" x14ac:dyDescent="0.2">
      <c r="B10" s="224"/>
      <c r="C10" s="225"/>
      <c r="D10" s="226"/>
      <c r="E10" s="225"/>
      <c r="F10" s="225"/>
      <c r="G10" s="225"/>
      <c r="H10" s="225"/>
      <c r="I10" s="225"/>
      <c r="J10" s="225"/>
      <c r="K10" s="225"/>
      <c r="L10" s="225"/>
      <c r="M10" s="225"/>
      <c r="N10" s="227"/>
      <c r="O10" s="224"/>
      <c r="P10" s="224"/>
      <c r="Q10" s="224"/>
      <c r="S10" s="215"/>
      <c r="T10" s="215"/>
      <c r="U10" s="215"/>
      <c r="V10" s="215"/>
      <c r="W10" s="215"/>
    </row>
    <row r="11" spans="1:23" ht="12.75" x14ac:dyDescent="0.2">
      <c r="A11" s="212"/>
      <c r="B11" s="85">
        <v>1</v>
      </c>
      <c r="C11" s="73">
        <v>1281</v>
      </c>
      <c r="D11" s="74" t="s">
        <v>33</v>
      </c>
      <c r="E11" s="75" t="s">
        <v>34</v>
      </c>
      <c r="F11" s="75" t="s">
        <v>35</v>
      </c>
      <c r="G11" s="73"/>
      <c r="H11" s="34">
        <v>540</v>
      </c>
      <c r="I11" s="34"/>
      <c r="J11" s="35"/>
      <c r="K11" s="222"/>
      <c r="L11" s="35"/>
      <c r="M11" s="35"/>
      <c r="N11" s="223">
        <f>SUM(H11:M11)</f>
        <v>540</v>
      </c>
      <c r="O11" s="40" t="s">
        <v>28</v>
      </c>
      <c r="P11" s="34" t="b">
        <f>N11&gt;=530</f>
        <v>1</v>
      </c>
      <c r="Q11" s="35" t="s">
        <v>23</v>
      </c>
      <c r="R11" s="214"/>
      <c r="S11" s="215"/>
      <c r="T11" s="215"/>
      <c r="U11" s="215"/>
      <c r="V11" s="215"/>
      <c r="W11" s="215"/>
    </row>
    <row r="12" spans="1:23" ht="12.75" x14ac:dyDescent="0.2">
      <c r="A12" s="212"/>
      <c r="B12" s="66">
        <v>2</v>
      </c>
      <c r="C12" s="31">
        <v>1452</v>
      </c>
      <c r="D12" s="32" t="s">
        <v>102</v>
      </c>
      <c r="E12" s="31" t="s">
        <v>103</v>
      </c>
      <c r="F12" s="31" t="s">
        <v>101</v>
      </c>
      <c r="G12" s="33" t="s">
        <v>27</v>
      </c>
      <c r="H12" s="34">
        <v>493</v>
      </c>
      <c r="I12" s="34"/>
      <c r="J12" s="35"/>
      <c r="K12" s="35"/>
      <c r="L12" s="66"/>
      <c r="M12" s="66"/>
      <c r="N12" s="220">
        <f>SUM(H12:M12)</f>
        <v>493</v>
      </c>
      <c r="O12" s="40" t="s">
        <v>28</v>
      </c>
      <c r="P12" s="34" t="b">
        <f>N12&gt;=530</f>
        <v>0</v>
      </c>
      <c r="Q12" s="35"/>
      <c r="R12" s="214"/>
      <c r="S12" s="215"/>
      <c r="T12" s="215"/>
      <c r="U12" s="215"/>
      <c r="V12" s="215"/>
      <c r="W12" s="215"/>
    </row>
    <row r="13" spans="1:23" ht="12.75" x14ac:dyDescent="0.2">
      <c r="B13" s="216" t="s">
        <v>19</v>
      </c>
      <c r="C13" s="217"/>
      <c r="D13" s="217"/>
      <c r="E13" s="218"/>
      <c r="F13" s="217"/>
      <c r="G13" s="217"/>
      <c r="H13" s="217"/>
      <c r="I13" s="217"/>
      <c r="J13" s="217"/>
      <c r="K13" s="217"/>
      <c r="L13" s="217"/>
      <c r="M13" s="217"/>
      <c r="N13" s="219"/>
      <c r="O13" s="76"/>
      <c r="P13" s="228"/>
      <c r="Q13" s="228"/>
      <c r="S13" s="215"/>
      <c r="T13" s="215"/>
      <c r="U13" s="215"/>
      <c r="V13" s="215"/>
      <c r="W13" s="215"/>
    </row>
    <row r="14" spans="1:23" ht="12.75" x14ac:dyDescent="0.2">
      <c r="A14" s="212"/>
      <c r="B14" s="66">
        <v>1</v>
      </c>
      <c r="C14" s="32">
        <v>1964</v>
      </c>
      <c r="D14" s="229" t="s">
        <v>115</v>
      </c>
      <c r="E14" s="75" t="s">
        <v>116</v>
      </c>
      <c r="F14" s="73" t="s">
        <v>31</v>
      </c>
      <c r="G14" s="33" t="s">
        <v>19</v>
      </c>
      <c r="H14" s="34">
        <v>451</v>
      </c>
      <c r="I14" s="34"/>
      <c r="J14" s="35"/>
      <c r="K14" s="35"/>
      <c r="L14" s="34"/>
      <c r="M14" s="34"/>
      <c r="N14" s="220">
        <f>SUM(H14:M14)</f>
        <v>451</v>
      </c>
      <c r="O14" s="40" t="s">
        <v>32</v>
      </c>
      <c r="P14" s="34" t="b">
        <f>N14&gt;=500</f>
        <v>0</v>
      </c>
      <c r="Q14" s="34"/>
      <c r="R14" s="214"/>
      <c r="S14" s="215"/>
      <c r="T14" s="215"/>
      <c r="U14" s="215"/>
      <c r="V14" s="215"/>
      <c r="W14" s="215"/>
    </row>
    <row r="15" spans="1:23" ht="12.75" x14ac:dyDescent="0.2">
      <c r="A15" s="212"/>
      <c r="B15" s="66">
        <v>2</v>
      </c>
      <c r="C15" s="32">
        <v>1628</v>
      </c>
      <c r="D15" s="229" t="s">
        <v>117</v>
      </c>
      <c r="E15" s="75" t="s">
        <v>25</v>
      </c>
      <c r="F15" s="73" t="s">
        <v>31</v>
      </c>
      <c r="G15" s="33"/>
      <c r="H15" s="34">
        <v>441</v>
      </c>
      <c r="I15" s="34"/>
      <c r="J15" s="35"/>
      <c r="K15" s="35"/>
      <c r="L15" s="34"/>
      <c r="M15" s="34"/>
      <c r="N15" s="220">
        <f>SUM(H15:M15)</f>
        <v>441</v>
      </c>
      <c r="O15" s="40" t="s">
        <v>32</v>
      </c>
      <c r="P15" s="34" t="b">
        <f>N15&gt;=500</f>
        <v>0</v>
      </c>
      <c r="Q15" s="34"/>
      <c r="R15" s="214"/>
      <c r="S15" s="215"/>
      <c r="T15" s="215"/>
      <c r="U15" s="215"/>
      <c r="V15" s="215"/>
      <c r="W15" s="215"/>
    </row>
    <row r="16" spans="1:23" ht="12.75" x14ac:dyDescent="0.2">
      <c r="A16" s="212"/>
      <c r="B16" s="66">
        <v>3</v>
      </c>
      <c r="C16" s="32">
        <v>1962</v>
      </c>
      <c r="D16" s="229" t="s">
        <v>118</v>
      </c>
      <c r="E16" s="75" t="s">
        <v>119</v>
      </c>
      <c r="F16" s="73" t="s">
        <v>31</v>
      </c>
      <c r="G16" s="33"/>
      <c r="H16" s="34">
        <v>414</v>
      </c>
      <c r="I16" s="34"/>
      <c r="J16" s="35"/>
      <c r="K16" s="35"/>
      <c r="L16" s="34"/>
      <c r="M16" s="34"/>
      <c r="N16" s="220">
        <f>SUM(H16:M16)</f>
        <v>414</v>
      </c>
      <c r="O16" s="40" t="s">
        <v>32</v>
      </c>
      <c r="P16" s="34" t="b">
        <f>N16&gt;=500</f>
        <v>0</v>
      </c>
      <c r="Q16" s="34"/>
      <c r="R16" s="214"/>
      <c r="S16" s="215"/>
      <c r="T16" s="215"/>
      <c r="U16" s="215"/>
      <c r="V16" s="215"/>
      <c r="W16" s="215"/>
    </row>
    <row r="17" spans="1:23" ht="12.75" x14ac:dyDescent="0.2">
      <c r="A17" s="212"/>
      <c r="B17" s="66">
        <f>+B16+1</f>
        <v>4</v>
      </c>
      <c r="C17" s="32">
        <v>506</v>
      </c>
      <c r="D17" s="229" t="s">
        <v>120</v>
      </c>
      <c r="E17" s="75" t="s">
        <v>23</v>
      </c>
      <c r="F17" s="73" t="s">
        <v>22</v>
      </c>
      <c r="G17" s="33" t="s">
        <v>22</v>
      </c>
      <c r="H17" s="34">
        <v>413</v>
      </c>
      <c r="I17" s="34"/>
      <c r="J17" s="35"/>
      <c r="K17" s="35"/>
      <c r="L17" s="34"/>
      <c r="M17" s="34"/>
      <c r="N17" s="220">
        <f>SUM(H17:M17)</f>
        <v>413</v>
      </c>
      <c r="O17" s="40" t="s">
        <v>32</v>
      </c>
      <c r="P17" s="34" t="b">
        <f>N17&gt;=500</f>
        <v>0</v>
      </c>
      <c r="Q17" s="34"/>
      <c r="R17" s="214"/>
      <c r="S17" s="215"/>
      <c r="T17" s="215"/>
      <c r="U17" s="215"/>
      <c r="V17" s="215"/>
      <c r="W17" s="215"/>
    </row>
    <row r="18" spans="1:23" ht="12.75" x14ac:dyDescent="0.2">
      <c r="A18" s="212"/>
      <c r="B18" s="66">
        <f>+B17+1</f>
        <v>5</v>
      </c>
      <c r="C18" s="73">
        <v>1341</v>
      </c>
      <c r="D18" s="74" t="s">
        <v>74</v>
      </c>
      <c r="E18" s="75" t="s">
        <v>75</v>
      </c>
      <c r="F18" s="75" t="s">
        <v>26</v>
      </c>
      <c r="G18" s="73" t="s">
        <v>27</v>
      </c>
      <c r="H18" s="34">
        <v>384</v>
      </c>
      <c r="I18" s="34"/>
      <c r="J18" s="35"/>
      <c r="K18" s="35"/>
      <c r="L18" s="66"/>
      <c r="M18" s="66"/>
      <c r="N18" s="220">
        <f>SUM(H18:M18)</f>
        <v>384</v>
      </c>
      <c r="O18" s="40" t="s">
        <v>32</v>
      </c>
      <c r="P18" s="34" t="b">
        <f>N18&gt;=500</f>
        <v>0</v>
      </c>
      <c r="Q18" s="34"/>
      <c r="R18" s="214"/>
      <c r="S18" s="215"/>
      <c r="T18" s="215"/>
      <c r="U18" s="215"/>
      <c r="V18" s="215"/>
      <c r="W18" s="215"/>
    </row>
    <row r="19" spans="1:23" x14ac:dyDescent="0.25">
      <c r="B19" s="230"/>
      <c r="C19" s="205"/>
      <c r="F19" s="231"/>
      <c r="N19" s="232"/>
      <c r="P19" s="232"/>
      <c r="Q19" s="232"/>
      <c r="S19" s="215"/>
      <c r="T19" s="215"/>
      <c r="U19" s="215"/>
      <c r="V19" s="215"/>
      <c r="W19" s="215"/>
    </row>
    <row r="20" spans="1:23" x14ac:dyDescent="0.25">
      <c r="D20" s="316" t="s">
        <v>38</v>
      </c>
      <c r="E20" s="316"/>
      <c r="F20" s="317" t="s">
        <v>104</v>
      </c>
      <c r="G20" s="317"/>
      <c r="N20" s="233" t="s">
        <v>19</v>
      </c>
      <c r="P20" s="234" t="s">
        <v>19</v>
      </c>
      <c r="Q20" s="232"/>
    </row>
    <row r="21" spans="1:23" x14ac:dyDescent="0.25">
      <c r="D21" s="318" t="s">
        <v>40</v>
      </c>
      <c r="E21" s="318"/>
      <c r="F21" s="319" t="s">
        <v>121</v>
      </c>
      <c r="G21" s="319"/>
      <c r="N21" s="232"/>
      <c r="P21" s="232"/>
      <c r="Q21" s="232"/>
    </row>
    <row r="22" spans="1:23" x14ac:dyDescent="0.25">
      <c r="D22" s="320" t="s">
        <v>42</v>
      </c>
      <c r="E22" s="320"/>
      <c r="F22" s="319" t="s">
        <v>41</v>
      </c>
      <c r="G22" s="319"/>
    </row>
    <row r="23" spans="1:23" x14ac:dyDescent="0.25">
      <c r="D23" s="321" t="s">
        <v>44</v>
      </c>
      <c r="E23" s="321"/>
      <c r="F23" s="322" t="s">
        <v>43</v>
      </c>
      <c r="G23" s="322"/>
    </row>
    <row r="25" spans="1:23" x14ac:dyDescent="0.25">
      <c r="G25" s="235"/>
    </row>
  </sheetData>
  <sheetProtection selectLockedCells="1" selectUnlockedCells="1"/>
  <mergeCells count="10">
    <mergeCell ref="D22:E22"/>
    <mergeCell ref="F22:G22"/>
    <mergeCell ref="D23:E23"/>
    <mergeCell ref="F23:G23"/>
    <mergeCell ref="B1:Q1"/>
    <mergeCell ref="B2:P2"/>
    <mergeCell ref="D20:E20"/>
    <mergeCell ref="F20:G20"/>
    <mergeCell ref="D21:E21"/>
    <mergeCell ref="F21:G21"/>
  </mergeCells>
  <printOptions horizontalCentered="1"/>
  <pageMargins left="0.74791666666666667" right="0.74791666666666667" top="0.98402777777777772" bottom="0.98402777777777772" header="0.51180555555555551" footer="0.51180555555555551"/>
  <pageSetup paperSize="9" firstPageNumber="0" fitToHeight="2" orientation="portrait" horizontalDpi="300" verticalDpi="3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1"/>
  <sheetViews>
    <sheetView workbookViewId="0">
      <selection sqref="A1:A65536"/>
    </sheetView>
  </sheetViews>
  <sheetFormatPr defaultColWidth="9" defaultRowHeight="12.75" x14ac:dyDescent="0.2"/>
  <cols>
    <col min="1" max="1" width="9" style="204"/>
    <col min="2" max="2" width="6.5703125" style="204" customWidth="1"/>
    <col min="3" max="3" width="5.28515625" style="204" customWidth="1"/>
    <col min="4" max="4" width="15.5703125" style="204" customWidth="1"/>
    <col min="5" max="6" width="5.5703125" style="204" customWidth="1"/>
    <col min="7" max="7" width="10.5703125" style="204" customWidth="1"/>
    <col min="8" max="13" width="5.5703125" style="204" customWidth="1"/>
    <col min="14" max="14" width="6.28515625" style="204" customWidth="1"/>
    <col min="15" max="15" width="4.28515625" style="204" customWidth="1"/>
    <col min="16" max="16" width="7.7109375" style="204" customWidth="1"/>
    <col min="17" max="17" width="5.5703125" style="204" customWidth="1"/>
    <col min="18" max="16384" width="9" style="204"/>
  </cols>
  <sheetData>
    <row r="1" spans="1:18" ht="18" x14ac:dyDescent="0.25">
      <c r="B1" s="302" t="s">
        <v>0</v>
      </c>
      <c r="C1" s="302"/>
      <c r="D1" s="302"/>
      <c r="E1" s="302"/>
      <c r="F1" s="302"/>
      <c r="G1" s="302"/>
      <c r="H1" s="302"/>
      <c r="I1" s="302"/>
      <c r="J1" s="302"/>
      <c r="K1" s="302"/>
      <c r="L1" s="302"/>
      <c r="M1" s="302"/>
      <c r="N1" s="302"/>
      <c r="O1" s="302"/>
      <c r="P1" s="302"/>
      <c r="Q1" s="302"/>
    </row>
    <row r="2" spans="1:18" ht="16.5" thickBot="1" x14ac:dyDescent="0.3">
      <c r="B2" s="303" t="s">
        <v>122</v>
      </c>
      <c r="C2" s="303"/>
      <c r="D2" s="303"/>
      <c r="E2" s="303"/>
      <c r="F2" s="303"/>
      <c r="G2" s="303"/>
      <c r="H2" s="303"/>
      <c r="I2" s="303"/>
      <c r="J2" s="303"/>
      <c r="K2" s="303"/>
      <c r="L2" s="303"/>
      <c r="M2" s="303"/>
      <c r="N2" s="303"/>
      <c r="O2" s="303"/>
      <c r="P2" s="303"/>
      <c r="Q2" s="1"/>
    </row>
    <row r="3" spans="1:18" s="236" customFormat="1" ht="27" customHeight="1" thickBot="1" x14ac:dyDescent="0.25">
      <c r="B3" s="237" t="s">
        <v>109</v>
      </c>
      <c r="C3" s="237" t="s">
        <v>3</v>
      </c>
      <c r="D3" s="237" t="s">
        <v>110</v>
      </c>
      <c r="E3" s="238" t="s">
        <v>111</v>
      </c>
      <c r="F3" s="238" t="s">
        <v>6</v>
      </c>
      <c r="G3" s="238" t="s">
        <v>7</v>
      </c>
      <c r="H3" s="238" t="s">
        <v>8</v>
      </c>
      <c r="I3" s="239" t="s">
        <v>9</v>
      </c>
      <c r="J3" s="238" t="s">
        <v>10</v>
      </c>
      <c r="K3" s="238" t="s">
        <v>11</v>
      </c>
      <c r="L3" s="238" t="s">
        <v>12</v>
      </c>
      <c r="M3" s="239" t="s">
        <v>13</v>
      </c>
      <c r="N3" s="238" t="s">
        <v>14</v>
      </c>
      <c r="O3" s="238" t="s">
        <v>15</v>
      </c>
      <c r="P3" s="238" t="s">
        <v>16</v>
      </c>
      <c r="Q3" s="240" t="s">
        <v>17</v>
      </c>
      <c r="R3" s="241"/>
    </row>
    <row r="4" spans="1:18" ht="14.25" x14ac:dyDescent="0.25">
      <c r="A4" s="242"/>
      <c r="B4" s="243">
        <v>1</v>
      </c>
      <c r="C4" s="168">
        <v>1809</v>
      </c>
      <c r="D4" s="169" t="s">
        <v>20</v>
      </c>
      <c r="E4" s="168" t="s">
        <v>21</v>
      </c>
      <c r="F4" s="244" t="s">
        <v>22</v>
      </c>
      <c r="G4" s="170" t="s">
        <v>22</v>
      </c>
      <c r="H4" s="170">
        <v>533</v>
      </c>
      <c r="I4" s="170"/>
      <c r="J4" s="170"/>
      <c r="K4" s="170"/>
      <c r="L4" s="243"/>
      <c r="M4" s="243"/>
      <c r="N4" s="245">
        <f>SUM(H4:K4)</f>
        <v>533</v>
      </c>
      <c r="O4" s="246" t="s">
        <v>18</v>
      </c>
      <c r="P4" s="170" t="s">
        <v>19</v>
      </c>
      <c r="Q4" s="247"/>
      <c r="R4" s="231"/>
    </row>
    <row r="5" spans="1:18" ht="13.5" x14ac:dyDescent="0.2">
      <c r="B5" s="248" t="s">
        <v>19</v>
      </c>
      <c r="C5" s="249"/>
      <c r="D5" s="250"/>
      <c r="E5" s="249"/>
      <c r="F5" s="249"/>
      <c r="G5" s="251"/>
      <c r="H5" s="252"/>
      <c r="I5" s="252"/>
      <c r="J5" s="252"/>
      <c r="K5" s="252"/>
      <c r="L5" s="253"/>
      <c r="M5" s="253"/>
      <c r="N5" s="254"/>
      <c r="O5" s="255"/>
      <c r="P5" s="256"/>
      <c r="Q5" s="248"/>
      <c r="R5" s="231"/>
    </row>
    <row r="6" spans="1:18" ht="15" customHeight="1" x14ac:dyDescent="0.2">
      <c r="A6" s="242"/>
      <c r="B6" s="257">
        <v>1</v>
      </c>
      <c r="C6" s="110"/>
      <c r="D6" s="111"/>
      <c r="E6" s="110"/>
      <c r="F6" s="110"/>
      <c r="G6" s="112"/>
      <c r="H6" s="97"/>
      <c r="I6" s="97"/>
      <c r="J6" s="113"/>
      <c r="K6" s="113"/>
      <c r="L6" s="247"/>
      <c r="M6" s="247"/>
      <c r="N6" s="242"/>
      <c r="O6" s="258" t="s">
        <v>23</v>
      </c>
      <c r="P6" s="97" t="b">
        <f>N6&gt;=560</f>
        <v>0</v>
      </c>
      <c r="Q6" s="257"/>
      <c r="R6" s="231"/>
    </row>
    <row r="7" spans="1:18" ht="15" customHeight="1" x14ac:dyDescent="0.2">
      <c r="B7" s="259"/>
      <c r="C7" s="106"/>
      <c r="D7" s="107"/>
      <c r="E7" s="106"/>
      <c r="F7" s="106"/>
      <c r="G7" s="106"/>
      <c r="H7" s="106"/>
      <c r="I7" s="106"/>
      <c r="J7" s="106"/>
      <c r="K7" s="106"/>
      <c r="L7" s="260"/>
      <c r="M7" s="260"/>
      <c r="N7" s="261"/>
      <c r="O7" s="106"/>
      <c r="P7" s="262"/>
      <c r="Q7" s="263"/>
      <c r="R7" s="231"/>
    </row>
    <row r="8" spans="1:18" ht="15" customHeight="1" x14ac:dyDescent="0.25">
      <c r="A8" s="242"/>
      <c r="B8" s="257">
        <v>1</v>
      </c>
      <c r="C8" s="264"/>
      <c r="D8" s="265"/>
      <c r="E8" s="266"/>
      <c r="F8" s="267"/>
      <c r="G8" s="97"/>
      <c r="H8" s="97"/>
      <c r="I8" s="97"/>
      <c r="J8" s="97"/>
      <c r="K8" s="97"/>
      <c r="L8" s="97"/>
      <c r="M8" s="97"/>
      <c r="N8" s="97"/>
      <c r="O8" s="258" t="s">
        <v>28</v>
      </c>
      <c r="P8" s="97" t="b">
        <f>N8&gt;=530</f>
        <v>0</v>
      </c>
      <c r="Q8" s="268"/>
      <c r="R8" s="269"/>
    </row>
    <row r="9" spans="1:18" ht="15" customHeight="1" x14ac:dyDescent="0.2">
      <c r="B9" s="248" t="s">
        <v>19</v>
      </c>
      <c r="C9" s="256"/>
      <c r="D9" s="256"/>
      <c r="E9" s="256"/>
      <c r="F9" s="256"/>
      <c r="G9" s="256"/>
      <c r="H9" s="256"/>
      <c r="I9" s="256"/>
      <c r="J9" s="256"/>
      <c r="K9" s="256"/>
      <c r="L9" s="256"/>
      <c r="M9" s="256"/>
      <c r="N9" s="256"/>
      <c r="O9" s="270"/>
      <c r="P9" s="256"/>
      <c r="Q9" s="248"/>
      <c r="R9" s="231"/>
    </row>
    <row r="10" spans="1:18" ht="15" customHeight="1" x14ac:dyDescent="0.2">
      <c r="A10" s="245"/>
      <c r="B10" s="243">
        <v>1</v>
      </c>
      <c r="C10" s="97">
        <v>1054</v>
      </c>
      <c r="D10" s="98" t="s">
        <v>123</v>
      </c>
      <c r="E10" s="97" t="s">
        <v>62</v>
      </c>
      <c r="F10" s="113" t="s">
        <v>22</v>
      </c>
      <c r="G10" s="271" t="s">
        <v>22</v>
      </c>
      <c r="H10" s="97">
        <v>370</v>
      </c>
      <c r="I10" s="97"/>
      <c r="J10" s="113"/>
      <c r="K10" s="113"/>
      <c r="L10" s="247"/>
      <c r="M10" s="247"/>
      <c r="N10" s="272">
        <f>SUM(H10:M10)</f>
        <v>370</v>
      </c>
      <c r="O10" s="258" t="s">
        <v>32</v>
      </c>
      <c r="P10" s="97" t="b">
        <f>N10&gt;=500</f>
        <v>0</v>
      </c>
      <c r="Q10" s="113"/>
      <c r="R10" s="269"/>
    </row>
    <row r="11" spans="1:18" x14ac:dyDescent="0.2">
      <c r="B11" s="259"/>
      <c r="C11" s="273"/>
      <c r="D11" s="107"/>
      <c r="E11" s="273"/>
      <c r="F11" s="273"/>
      <c r="G11" s="273"/>
      <c r="H11" s="106"/>
      <c r="I11" s="106"/>
      <c r="J11" s="273" t="s">
        <v>19</v>
      </c>
      <c r="K11" s="273"/>
      <c r="L11" s="273"/>
      <c r="M11" s="273"/>
      <c r="N11" s="274"/>
      <c r="O11" s="106"/>
      <c r="P11" s="106"/>
      <c r="Q11" s="262"/>
      <c r="R11" s="231"/>
    </row>
    <row r="12" spans="1:18" s="275" customFormat="1" ht="12" thickBot="1" x14ac:dyDescent="0.25">
      <c r="F12" s="276"/>
      <c r="G12" s="276"/>
    </row>
    <row r="13" spans="1:18" x14ac:dyDescent="0.2">
      <c r="D13" s="316" t="s">
        <v>38</v>
      </c>
      <c r="E13" s="316"/>
      <c r="F13" s="317" t="s">
        <v>104</v>
      </c>
      <c r="G13" s="317"/>
      <c r="N13" s="214" t="s">
        <v>19</v>
      </c>
    </row>
    <row r="14" spans="1:18" x14ac:dyDescent="0.2">
      <c r="D14" s="318" t="s">
        <v>40</v>
      </c>
      <c r="E14" s="318"/>
      <c r="F14" s="319" t="s">
        <v>121</v>
      </c>
      <c r="G14" s="319"/>
      <c r="O14" s="263"/>
    </row>
    <row r="15" spans="1:18" x14ac:dyDescent="0.2">
      <c r="D15" s="320" t="s">
        <v>42</v>
      </c>
      <c r="E15" s="320"/>
      <c r="F15" s="319" t="s">
        <v>41</v>
      </c>
      <c r="G15" s="319"/>
    </row>
    <row r="16" spans="1:18" ht="13.5" thickBot="1" x14ac:dyDescent="0.25">
      <c r="D16" s="321" t="s">
        <v>44</v>
      </c>
      <c r="E16" s="321"/>
      <c r="F16" s="322" t="s">
        <v>43</v>
      </c>
      <c r="G16" s="322"/>
      <c r="O16" s="263"/>
    </row>
    <row r="17" spans="7:15" x14ac:dyDescent="0.2">
      <c r="K17" s="277"/>
      <c r="O17" s="263"/>
    </row>
    <row r="18" spans="7:15" x14ac:dyDescent="0.2">
      <c r="G18" s="235"/>
      <c r="O18" s="263"/>
    </row>
    <row r="19" spans="7:15" x14ac:dyDescent="0.2">
      <c r="O19" s="263"/>
    </row>
    <row r="20" spans="7:15" x14ac:dyDescent="0.2">
      <c r="O20" s="263"/>
    </row>
    <row r="21" spans="7:15" x14ac:dyDescent="0.2">
      <c r="O21" s="263"/>
    </row>
    <row r="22" spans="7:15" x14ac:dyDescent="0.2">
      <c r="O22" s="263"/>
    </row>
    <row r="23" spans="7:15" x14ac:dyDescent="0.2">
      <c r="O23" s="263"/>
    </row>
    <row r="24" spans="7:15" x14ac:dyDescent="0.2">
      <c r="O24" s="263"/>
    </row>
    <row r="25" spans="7:15" x14ac:dyDescent="0.2">
      <c r="O25" s="263"/>
    </row>
    <row r="26" spans="7:15" x14ac:dyDescent="0.2">
      <c r="O26" s="263"/>
    </row>
    <row r="27" spans="7:15" x14ac:dyDescent="0.2">
      <c r="O27" s="263"/>
    </row>
    <row r="28" spans="7:15" x14ac:dyDescent="0.2">
      <c r="O28" s="263"/>
    </row>
    <row r="29" spans="7:15" x14ac:dyDescent="0.2">
      <c r="O29" s="263"/>
    </row>
    <row r="30" spans="7:15" x14ac:dyDescent="0.2">
      <c r="O30" s="263"/>
    </row>
    <row r="31" spans="7:15" x14ac:dyDescent="0.2">
      <c r="O31" s="263"/>
    </row>
  </sheetData>
  <sheetProtection selectLockedCells="1" selectUnlockedCells="1"/>
  <mergeCells count="10">
    <mergeCell ref="D15:E15"/>
    <mergeCell ref="F15:G15"/>
    <mergeCell ref="D16:E16"/>
    <mergeCell ref="F16:G16"/>
    <mergeCell ref="B1:Q1"/>
    <mergeCell ref="B2:P2"/>
    <mergeCell ref="D13:E13"/>
    <mergeCell ref="F13:G13"/>
    <mergeCell ref="D14:E14"/>
    <mergeCell ref="F14:G14"/>
  </mergeCells>
  <printOptions horizontalCentered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0"/>
  <sheetViews>
    <sheetView topLeftCell="A4" zoomScaleNormal="100" workbookViewId="0">
      <selection activeCell="C4" sqref="C4"/>
    </sheetView>
  </sheetViews>
  <sheetFormatPr defaultColWidth="9" defaultRowHeight="12.75" x14ac:dyDescent="0.2"/>
  <cols>
    <col min="1" max="1" width="9" style="204"/>
    <col min="2" max="2" width="6.5703125" style="204" customWidth="1"/>
    <col min="3" max="3" width="5.28515625" style="204" customWidth="1"/>
    <col min="4" max="4" width="15.5703125" style="204" customWidth="1"/>
    <col min="5" max="5" width="4.42578125" style="204" customWidth="1"/>
    <col min="6" max="6" width="5.5703125" style="204" customWidth="1"/>
    <col min="7" max="7" width="10.5703125" style="204" customWidth="1"/>
    <col min="8" max="13" width="4.5703125" style="204" customWidth="1"/>
    <col min="14" max="14" width="5.7109375" style="204" customWidth="1"/>
    <col min="15" max="15" width="3.5703125" style="204" customWidth="1"/>
    <col min="16" max="16" width="7.7109375" style="204" customWidth="1"/>
    <col min="17" max="17" width="5.5703125" style="204" customWidth="1"/>
    <col min="18" max="16384" width="9" style="204"/>
  </cols>
  <sheetData>
    <row r="1" spans="1:18" ht="18" x14ac:dyDescent="0.25">
      <c r="B1" s="302" t="s">
        <v>124</v>
      </c>
      <c r="C1" s="302"/>
      <c r="D1" s="302"/>
      <c r="E1" s="302"/>
      <c r="F1" s="302"/>
      <c r="G1" s="302"/>
      <c r="H1" s="302"/>
      <c r="I1" s="302"/>
      <c r="J1" s="302"/>
      <c r="K1" s="302"/>
      <c r="L1" s="302"/>
      <c r="M1" s="302"/>
      <c r="N1" s="302"/>
      <c r="O1" s="302"/>
      <c r="P1" s="302"/>
      <c r="Q1" s="302"/>
    </row>
    <row r="2" spans="1:18" ht="16.5" thickBot="1" x14ac:dyDescent="0.3">
      <c r="B2" s="303" t="s">
        <v>125</v>
      </c>
      <c r="C2" s="303"/>
      <c r="D2" s="303"/>
      <c r="E2" s="303"/>
      <c r="F2" s="303"/>
      <c r="G2" s="303"/>
      <c r="H2" s="303"/>
      <c r="I2" s="303"/>
      <c r="J2" s="303"/>
      <c r="K2" s="303"/>
      <c r="L2" s="303"/>
      <c r="M2" s="303"/>
      <c r="N2" s="303"/>
      <c r="O2" s="303"/>
      <c r="P2" s="303"/>
      <c r="Q2" s="1"/>
    </row>
    <row r="3" spans="1:18" s="236" customFormat="1" ht="27" customHeight="1" thickBot="1" x14ac:dyDescent="0.25">
      <c r="B3" s="237" t="s">
        <v>109</v>
      </c>
      <c r="C3" s="237" t="s">
        <v>3</v>
      </c>
      <c r="D3" s="237" t="s">
        <v>110</v>
      </c>
      <c r="E3" s="238" t="s">
        <v>111</v>
      </c>
      <c r="F3" s="238" t="s">
        <v>6</v>
      </c>
      <c r="G3" s="238" t="s">
        <v>7</v>
      </c>
      <c r="H3" s="238" t="s">
        <v>8</v>
      </c>
      <c r="I3" s="239" t="s">
        <v>9</v>
      </c>
      <c r="J3" s="238" t="s">
        <v>10</v>
      </c>
      <c r="K3" s="238" t="s">
        <v>11</v>
      </c>
      <c r="L3" s="238" t="s">
        <v>12</v>
      </c>
      <c r="M3" s="239" t="s">
        <v>13</v>
      </c>
      <c r="N3" s="238" t="s">
        <v>14</v>
      </c>
      <c r="O3" s="7" t="s">
        <v>15</v>
      </c>
      <c r="P3" s="238" t="s">
        <v>16</v>
      </c>
      <c r="Q3" s="240" t="s">
        <v>17</v>
      </c>
      <c r="R3" s="241"/>
    </row>
    <row r="4" spans="1:18" x14ac:dyDescent="0.2">
      <c r="A4" s="212"/>
      <c r="B4" s="243">
        <v>1</v>
      </c>
      <c r="C4" s="278">
        <v>1942</v>
      </c>
      <c r="D4" s="279" t="s">
        <v>126</v>
      </c>
      <c r="E4" s="278" t="s">
        <v>127</v>
      </c>
      <c r="F4" s="278" t="s">
        <v>128</v>
      </c>
      <c r="G4" s="112" t="s">
        <v>129</v>
      </c>
      <c r="H4" s="97">
        <v>87</v>
      </c>
      <c r="I4" s="97">
        <v>84</v>
      </c>
      <c r="J4" s="113">
        <v>87</v>
      </c>
      <c r="K4" s="113">
        <v>91</v>
      </c>
      <c r="L4" s="247">
        <v>85</v>
      </c>
      <c r="M4" s="97">
        <v>85</v>
      </c>
      <c r="N4" s="242">
        <f>SUM(H4:M4)</f>
        <v>519</v>
      </c>
      <c r="O4" s="246" t="s">
        <v>18</v>
      </c>
      <c r="P4" s="170" t="s">
        <v>19</v>
      </c>
      <c r="Q4" s="247"/>
      <c r="R4" s="231"/>
    </row>
    <row r="5" spans="1:18" ht="15.75" x14ac:dyDescent="0.25">
      <c r="A5" s="212"/>
      <c r="B5" s="257">
        <f>+B4+1</f>
        <v>2</v>
      </c>
      <c r="C5" s="280"/>
      <c r="D5" s="281"/>
      <c r="E5" s="282"/>
      <c r="F5" s="283"/>
      <c r="G5" s="247"/>
      <c r="H5" s="97"/>
      <c r="I5" s="97"/>
      <c r="J5" s="97"/>
      <c r="K5" s="97"/>
      <c r="L5" s="284"/>
      <c r="M5" s="284"/>
      <c r="N5" s="242">
        <f>SUM(H5:M5)</f>
        <v>0</v>
      </c>
      <c r="O5" s="246" t="s">
        <v>18</v>
      </c>
      <c r="P5" s="170" t="s">
        <v>19</v>
      </c>
      <c r="Q5" s="247"/>
      <c r="R5" s="231"/>
    </row>
    <row r="6" spans="1:18" x14ac:dyDescent="0.2">
      <c r="B6" s="259"/>
      <c r="C6" s="273"/>
      <c r="D6" s="262"/>
      <c r="E6" s="273"/>
      <c r="F6" s="273"/>
      <c r="G6" s="273"/>
      <c r="H6" s="273"/>
      <c r="I6" s="273"/>
      <c r="J6" s="273"/>
      <c r="K6" s="273"/>
      <c r="L6" s="273"/>
      <c r="M6" s="273"/>
      <c r="N6" s="274"/>
      <c r="O6" s="106"/>
      <c r="P6" s="106"/>
      <c r="Q6" s="273"/>
      <c r="R6" s="231"/>
    </row>
    <row r="7" spans="1:18" x14ac:dyDescent="0.2">
      <c r="B7" s="248" t="s">
        <v>19</v>
      </c>
      <c r="C7" s="248"/>
      <c r="D7" s="248"/>
      <c r="E7" s="248"/>
      <c r="F7" s="248"/>
      <c r="G7" s="248"/>
      <c r="H7" s="248"/>
      <c r="I7" s="248"/>
      <c r="J7" s="248"/>
      <c r="K7" s="248"/>
      <c r="L7" s="248"/>
      <c r="M7" s="248"/>
      <c r="N7" s="248"/>
      <c r="O7" s="285"/>
      <c r="P7" s="248"/>
      <c r="Q7" s="248"/>
      <c r="R7" s="231"/>
    </row>
    <row r="8" spans="1:18" ht="15" customHeight="1" x14ac:dyDescent="0.2">
      <c r="A8" s="212"/>
      <c r="B8" s="257">
        <v>1</v>
      </c>
      <c r="C8" s="278"/>
      <c r="D8" s="279"/>
      <c r="E8" s="278"/>
      <c r="F8" s="278"/>
      <c r="G8" s="112"/>
      <c r="H8" s="97"/>
      <c r="I8" s="97"/>
      <c r="J8" s="113"/>
      <c r="K8" s="113"/>
      <c r="L8" s="247"/>
      <c r="M8" s="247"/>
      <c r="N8" s="242">
        <f>SUM(H8:M8)</f>
        <v>0</v>
      </c>
      <c r="O8" s="258" t="s">
        <v>23</v>
      </c>
      <c r="P8" s="97" t="b">
        <f>N8&gt;=560</f>
        <v>0</v>
      </c>
      <c r="Q8" s="257"/>
      <c r="R8" s="231"/>
    </row>
    <row r="9" spans="1:18" ht="15" customHeight="1" x14ac:dyDescent="0.2">
      <c r="A9" s="212"/>
      <c r="B9" s="257">
        <f>+B8+1</f>
        <v>2</v>
      </c>
      <c r="C9" s="97"/>
      <c r="D9" s="98"/>
      <c r="E9" s="97"/>
      <c r="F9" s="97"/>
      <c r="G9" s="97"/>
      <c r="H9" s="97"/>
      <c r="I9" s="97"/>
      <c r="J9" s="97"/>
      <c r="K9" s="97"/>
      <c r="L9" s="284" t="s">
        <v>19</v>
      </c>
      <c r="M9" s="284" t="s">
        <v>19</v>
      </c>
      <c r="N9" s="242">
        <f>SUM(H9:M9)</f>
        <v>0</v>
      </c>
      <c r="O9" s="258" t="s">
        <v>23</v>
      </c>
      <c r="P9" s="97" t="b">
        <f>N9&gt;=560</f>
        <v>0</v>
      </c>
      <c r="Q9" s="257"/>
      <c r="R9" s="269"/>
    </row>
    <row r="10" spans="1:18" ht="15" hidden="1" customHeight="1" x14ac:dyDescent="0.2">
      <c r="B10" s="113">
        <v>4</v>
      </c>
      <c r="C10" s="97"/>
      <c r="D10" s="98"/>
      <c r="E10" s="97"/>
      <c r="F10" s="97"/>
      <c r="G10" s="97"/>
      <c r="H10" s="97"/>
      <c r="I10" s="97"/>
      <c r="J10" s="97"/>
      <c r="K10" s="97"/>
      <c r="L10" s="97">
        <v>0</v>
      </c>
      <c r="M10" s="97">
        <v>0</v>
      </c>
      <c r="N10" s="272">
        <f>SUM(H10:M10)</f>
        <v>0</v>
      </c>
      <c r="O10" s="258" t="s">
        <v>23</v>
      </c>
      <c r="P10" s="97" t="b">
        <f>N10&gt;=370</f>
        <v>0</v>
      </c>
      <c r="Q10" s="257"/>
      <c r="R10" s="269"/>
    </row>
    <row r="11" spans="1:18" ht="15" hidden="1" customHeight="1" x14ac:dyDescent="0.2">
      <c r="B11" s="113">
        <v>5</v>
      </c>
      <c r="C11" s="97"/>
      <c r="D11" s="98"/>
      <c r="E11" s="97"/>
      <c r="F11" s="97"/>
      <c r="G11" s="97"/>
      <c r="H11" s="97"/>
      <c r="I11" s="97"/>
      <c r="J11" s="97"/>
      <c r="K11" s="97"/>
      <c r="L11" s="97">
        <v>0</v>
      </c>
      <c r="M11" s="97">
        <v>0</v>
      </c>
      <c r="N11" s="272">
        <f>SUM(H11:M11)</f>
        <v>0</v>
      </c>
      <c r="O11" s="258" t="s">
        <v>23</v>
      </c>
      <c r="P11" s="97" t="b">
        <f>N11&gt;=370</f>
        <v>0</v>
      </c>
      <c r="Q11" s="257"/>
      <c r="R11" s="269"/>
    </row>
    <row r="12" spans="1:18" ht="15" customHeight="1" x14ac:dyDescent="0.2">
      <c r="B12" s="259"/>
      <c r="C12" s="106"/>
      <c r="D12" s="107"/>
      <c r="E12" s="286"/>
      <c r="F12" s="286"/>
      <c r="G12" s="107"/>
      <c r="H12" s="107"/>
      <c r="I12" s="107"/>
      <c r="J12" s="107"/>
      <c r="K12" s="107"/>
      <c r="L12" s="262"/>
      <c r="M12" s="262"/>
      <c r="N12" s="214"/>
      <c r="O12" s="106"/>
      <c r="P12" s="262"/>
      <c r="Q12" s="263"/>
      <c r="R12" s="231"/>
    </row>
    <row r="13" spans="1:18" ht="15" customHeight="1" x14ac:dyDescent="0.2">
      <c r="B13" s="259"/>
      <c r="C13" s="287"/>
      <c r="D13" s="287"/>
      <c r="E13" s="287"/>
      <c r="F13" s="287"/>
      <c r="G13" s="287"/>
      <c r="H13" s="287"/>
      <c r="I13" s="287"/>
      <c r="J13" s="287"/>
      <c r="K13" s="287"/>
      <c r="O13" s="106"/>
      <c r="P13" s="262"/>
      <c r="Q13" s="263"/>
      <c r="R13" s="231"/>
    </row>
    <row r="14" spans="1:18" ht="15" customHeight="1" x14ac:dyDescent="0.2">
      <c r="A14" s="212"/>
      <c r="B14" s="257">
        <v>1</v>
      </c>
      <c r="C14" s="278"/>
      <c r="D14" s="279"/>
      <c r="E14" s="278"/>
      <c r="F14" s="278"/>
      <c r="G14" s="112"/>
      <c r="H14" s="97"/>
      <c r="I14" s="97"/>
      <c r="J14" s="113"/>
      <c r="K14" s="113"/>
      <c r="L14" s="284" t="s">
        <v>19</v>
      </c>
      <c r="M14" s="97" t="s">
        <v>19</v>
      </c>
      <c r="N14" s="242">
        <f>SUM(H14:M14)</f>
        <v>0</v>
      </c>
      <c r="O14" s="258" t="s">
        <v>28</v>
      </c>
      <c r="P14" s="97" t="b">
        <f>N14&gt;=530</f>
        <v>0</v>
      </c>
      <c r="Q14" s="257"/>
      <c r="R14" s="269"/>
    </row>
    <row r="15" spans="1:18" ht="15" customHeight="1" x14ac:dyDescent="0.2">
      <c r="A15" s="212"/>
      <c r="B15" s="257">
        <f>+B14+1</f>
        <v>2</v>
      </c>
      <c r="C15" s="97"/>
      <c r="D15" s="288"/>
      <c r="E15" s="97"/>
      <c r="F15" s="97"/>
      <c r="G15" s="97"/>
      <c r="H15" s="97"/>
      <c r="I15" s="97"/>
      <c r="J15" s="97"/>
      <c r="K15" s="97"/>
      <c r="L15" s="284" t="s">
        <v>19</v>
      </c>
      <c r="M15" s="284" t="s">
        <v>19</v>
      </c>
      <c r="N15" s="242">
        <f>SUM(H15:M15)</f>
        <v>0</v>
      </c>
      <c r="O15" s="258" t="s">
        <v>28</v>
      </c>
      <c r="P15" s="97" t="b">
        <f>N15&gt;=530</f>
        <v>0</v>
      </c>
      <c r="Q15" s="257"/>
      <c r="R15" s="269"/>
    </row>
    <row r="16" spans="1:18" ht="15" customHeight="1" x14ac:dyDescent="0.2">
      <c r="B16" s="259"/>
      <c r="C16" s="106"/>
      <c r="D16" s="107"/>
      <c r="E16" s="286"/>
      <c r="F16" s="286"/>
      <c r="G16" s="107"/>
      <c r="H16" s="107"/>
      <c r="I16" s="107"/>
      <c r="J16" s="107"/>
      <c r="K16" s="107"/>
      <c r="L16" s="262"/>
      <c r="M16" s="262"/>
      <c r="N16" s="106"/>
      <c r="O16" s="262"/>
      <c r="P16" s="262"/>
      <c r="Q16" s="263"/>
      <c r="R16" s="231"/>
    </row>
    <row r="17" spans="1:18" ht="15" customHeight="1" x14ac:dyDescent="0.2">
      <c r="B17" s="248" t="s">
        <v>19</v>
      </c>
      <c r="C17" s="287"/>
      <c r="D17" s="287"/>
      <c r="E17" s="287"/>
      <c r="F17" s="287"/>
      <c r="G17" s="287"/>
      <c r="H17" s="287"/>
      <c r="I17" s="287"/>
      <c r="J17" s="287"/>
      <c r="K17" s="287"/>
      <c r="O17" s="270"/>
      <c r="P17" s="256"/>
      <c r="Q17" s="248"/>
      <c r="R17" s="231"/>
    </row>
    <row r="18" spans="1:18" ht="15" customHeight="1" x14ac:dyDescent="0.25">
      <c r="A18" s="212"/>
      <c r="B18" s="257">
        <v>1</v>
      </c>
      <c r="C18" s="97">
        <v>1080</v>
      </c>
      <c r="D18" s="98" t="s">
        <v>130</v>
      </c>
      <c r="E18" s="97" t="s">
        <v>25</v>
      </c>
      <c r="F18" s="97" t="s">
        <v>131</v>
      </c>
      <c r="G18" s="97" t="s">
        <v>129</v>
      </c>
      <c r="H18" s="97">
        <v>86</v>
      </c>
      <c r="I18" s="97">
        <v>85</v>
      </c>
      <c r="J18" s="97">
        <v>87</v>
      </c>
      <c r="K18" s="97">
        <v>84</v>
      </c>
      <c r="L18" s="284">
        <v>82</v>
      </c>
      <c r="M18" s="284">
        <v>85</v>
      </c>
      <c r="N18" s="242">
        <f>SUM(H18:M18)</f>
        <v>509</v>
      </c>
      <c r="O18" s="258" t="s">
        <v>32</v>
      </c>
      <c r="P18" s="97" t="b">
        <f>N18&gt;=500</f>
        <v>1</v>
      </c>
      <c r="Q18" s="289" t="s">
        <v>28</v>
      </c>
      <c r="R18" s="231"/>
    </row>
    <row r="19" spans="1:18" ht="15" customHeight="1" x14ac:dyDescent="0.2">
      <c r="A19" s="212"/>
      <c r="B19" s="257">
        <f>+B18+1</f>
        <v>2</v>
      </c>
      <c r="C19" s="97"/>
      <c r="D19" s="98"/>
      <c r="E19" s="97"/>
      <c r="F19" s="97"/>
      <c r="G19" s="97"/>
      <c r="H19" s="97"/>
      <c r="I19" s="97"/>
      <c r="J19" s="97"/>
      <c r="K19" s="97"/>
      <c r="L19" s="284" t="s">
        <v>19</v>
      </c>
      <c r="M19" s="284" t="s">
        <v>19</v>
      </c>
      <c r="N19" s="242">
        <f>SUM(H19:M19)</f>
        <v>0</v>
      </c>
      <c r="O19" s="258" t="s">
        <v>32</v>
      </c>
      <c r="P19" s="97" t="b">
        <f>N19&gt;=500</f>
        <v>0</v>
      </c>
      <c r="Q19" s="290"/>
      <c r="R19" s="269"/>
    </row>
    <row r="20" spans="1:18" x14ac:dyDescent="0.2">
      <c r="B20" s="259"/>
      <c r="C20" s="273"/>
      <c r="D20" s="107"/>
      <c r="E20" s="273"/>
      <c r="F20" s="273"/>
      <c r="G20" s="273"/>
      <c r="H20" s="106"/>
      <c r="I20" s="106"/>
      <c r="J20" s="273" t="s">
        <v>19</v>
      </c>
      <c r="K20" s="273"/>
      <c r="L20" s="273"/>
      <c r="M20" s="273"/>
      <c r="N20" s="274"/>
      <c r="O20" s="106"/>
      <c r="P20" s="106"/>
      <c r="Q20" s="262"/>
      <c r="R20" s="231"/>
    </row>
    <row r="21" spans="1:18" s="275" customFormat="1" ht="12" thickBot="1" x14ac:dyDescent="0.25">
      <c r="F21" s="276"/>
      <c r="G21" s="276"/>
    </row>
    <row r="22" spans="1:18" x14ac:dyDescent="0.2">
      <c r="D22" s="316" t="s">
        <v>38</v>
      </c>
      <c r="E22" s="316"/>
      <c r="F22" s="317" t="s">
        <v>104</v>
      </c>
      <c r="G22" s="317"/>
      <c r="I22" s="291"/>
      <c r="N22" s="214"/>
    </row>
    <row r="23" spans="1:18" x14ac:dyDescent="0.2">
      <c r="D23" s="318" t="s">
        <v>40</v>
      </c>
      <c r="E23" s="318"/>
      <c r="F23" s="319" t="s">
        <v>121</v>
      </c>
      <c r="G23" s="319"/>
      <c r="I23" s="291"/>
      <c r="O23" s="263"/>
    </row>
    <row r="24" spans="1:18" x14ac:dyDescent="0.2">
      <c r="D24" s="320" t="s">
        <v>42</v>
      </c>
      <c r="E24" s="320"/>
      <c r="F24" s="319" t="s">
        <v>41</v>
      </c>
      <c r="G24" s="319"/>
      <c r="I24" s="291"/>
    </row>
    <row r="25" spans="1:18" ht="13.5" thickBot="1" x14ac:dyDescent="0.25">
      <c r="D25" s="321" t="s">
        <v>44</v>
      </c>
      <c r="E25" s="321"/>
      <c r="F25" s="322" t="s">
        <v>43</v>
      </c>
      <c r="G25" s="322"/>
      <c r="I25" s="291"/>
      <c r="O25" s="263"/>
    </row>
    <row r="26" spans="1:18" x14ac:dyDescent="0.2">
      <c r="O26" s="263"/>
    </row>
    <row r="27" spans="1:18" x14ac:dyDescent="0.2">
      <c r="O27" s="263"/>
    </row>
    <row r="28" spans="1:18" x14ac:dyDescent="0.2">
      <c r="O28" s="263"/>
    </row>
    <row r="29" spans="1:18" x14ac:dyDescent="0.2">
      <c r="O29" s="263"/>
    </row>
    <row r="30" spans="1:18" x14ac:dyDescent="0.2">
      <c r="O30" s="263"/>
    </row>
    <row r="31" spans="1:18" x14ac:dyDescent="0.2">
      <c r="O31" s="263"/>
    </row>
    <row r="32" spans="1:18" x14ac:dyDescent="0.2">
      <c r="O32" s="263"/>
    </row>
    <row r="33" spans="15:15" x14ac:dyDescent="0.2">
      <c r="O33" s="263"/>
    </row>
    <row r="34" spans="15:15" x14ac:dyDescent="0.2">
      <c r="O34" s="263"/>
    </row>
    <row r="35" spans="15:15" x14ac:dyDescent="0.2">
      <c r="O35" s="263"/>
    </row>
    <row r="36" spans="15:15" x14ac:dyDescent="0.2">
      <c r="O36" s="263"/>
    </row>
    <row r="37" spans="15:15" x14ac:dyDescent="0.2">
      <c r="O37" s="263"/>
    </row>
    <row r="38" spans="15:15" x14ac:dyDescent="0.2">
      <c r="O38" s="263"/>
    </row>
    <row r="39" spans="15:15" x14ac:dyDescent="0.2">
      <c r="O39" s="263"/>
    </row>
    <row r="40" spans="15:15" x14ac:dyDescent="0.2">
      <c r="O40" s="263"/>
    </row>
  </sheetData>
  <sheetProtection selectLockedCells="1" selectUnlockedCells="1"/>
  <mergeCells count="10">
    <mergeCell ref="D24:E24"/>
    <mergeCell ref="F24:G24"/>
    <mergeCell ref="D25:E25"/>
    <mergeCell ref="F25:G25"/>
    <mergeCell ref="B1:Q1"/>
    <mergeCell ref="B2:P2"/>
    <mergeCell ref="D22:E22"/>
    <mergeCell ref="F22:G22"/>
    <mergeCell ref="D23:E23"/>
    <mergeCell ref="F23:G23"/>
  </mergeCells>
  <printOptions horizontalCentered="1"/>
  <pageMargins left="0.74791666666666667" right="0.74791666666666667" top="0.98402777777777772" bottom="0.98402777777777772" header="0.51180555555555551" footer="0.51180555555555551"/>
  <pageSetup paperSize="9" scale="75" firstPageNumber="0" orientation="portrait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2"/>
  <sheetViews>
    <sheetView zoomScaleNormal="100" workbookViewId="0">
      <selection activeCell="L20" sqref="L20"/>
    </sheetView>
  </sheetViews>
  <sheetFormatPr defaultRowHeight="15" x14ac:dyDescent="0.25"/>
  <cols>
    <col min="2" max="3" width="5.5703125" customWidth="1"/>
    <col min="4" max="4" width="15.5703125" customWidth="1"/>
    <col min="5" max="6" width="5.5703125" customWidth="1"/>
    <col min="7" max="7" width="10.5703125" customWidth="1"/>
    <col min="8" max="14" width="5.5703125" customWidth="1"/>
  </cols>
  <sheetData>
    <row r="1" spans="1:18" ht="18" x14ac:dyDescent="0.25">
      <c r="B1" s="302" t="s">
        <v>124</v>
      </c>
      <c r="C1" s="302"/>
      <c r="D1" s="302"/>
      <c r="E1" s="302"/>
      <c r="F1" s="302"/>
      <c r="G1" s="302"/>
      <c r="H1" s="302"/>
      <c r="I1" s="302"/>
      <c r="J1" s="302"/>
      <c r="K1" s="302"/>
      <c r="L1" s="302"/>
      <c r="M1" s="302"/>
      <c r="N1" s="302"/>
      <c r="O1" s="302"/>
      <c r="P1" s="302"/>
      <c r="Q1" s="302"/>
      <c r="R1" s="204"/>
    </row>
    <row r="2" spans="1:18" ht="16.5" thickBot="1" x14ac:dyDescent="0.3">
      <c r="B2" s="303" t="s">
        <v>132</v>
      </c>
      <c r="C2" s="303"/>
      <c r="D2" s="303"/>
      <c r="E2" s="303"/>
      <c r="F2" s="303"/>
      <c r="G2" s="303"/>
      <c r="H2" s="303"/>
      <c r="I2" s="303"/>
      <c r="J2" s="303"/>
      <c r="K2" s="303"/>
      <c r="L2" s="303"/>
      <c r="M2" s="303"/>
      <c r="N2" s="303"/>
      <c r="O2" s="303"/>
      <c r="P2" s="303"/>
      <c r="Q2" s="1"/>
      <c r="R2" s="204"/>
    </row>
    <row r="3" spans="1:18" ht="25.5" thickBot="1" x14ac:dyDescent="0.3">
      <c r="B3" s="237" t="s">
        <v>109</v>
      </c>
      <c r="C3" s="237" t="s">
        <v>3</v>
      </c>
      <c r="D3" s="237" t="s">
        <v>110</v>
      </c>
      <c r="E3" s="238" t="s">
        <v>111</v>
      </c>
      <c r="F3" s="238" t="s">
        <v>6</v>
      </c>
      <c r="G3" s="238" t="s">
        <v>7</v>
      </c>
      <c r="H3" s="238" t="s">
        <v>8</v>
      </c>
      <c r="I3" s="239" t="s">
        <v>9</v>
      </c>
      <c r="J3" s="238" t="s">
        <v>10</v>
      </c>
      <c r="K3" s="238" t="s">
        <v>11</v>
      </c>
      <c r="L3" s="238" t="s">
        <v>12</v>
      </c>
      <c r="M3" s="239" t="s">
        <v>13</v>
      </c>
      <c r="N3" s="238" t="s">
        <v>14</v>
      </c>
      <c r="O3" s="7" t="s">
        <v>15</v>
      </c>
      <c r="P3" s="238" t="s">
        <v>16</v>
      </c>
      <c r="Q3" s="240" t="s">
        <v>17</v>
      </c>
      <c r="R3" s="241"/>
    </row>
    <row r="4" spans="1:18" x14ac:dyDescent="0.25">
      <c r="A4" s="292"/>
      <c r="B4" s="243">
        <v>1</v>
      </c>
      <c r="C4" s="110"/>
      <c r="D4" s="111"/>
      <c r="E4" s="110"/>
      <c r="F4" s="110"/>
      <c r="G4" s="293"/>
      <c r="H4" s="97"/>
      <c r="I4" s="97"/>
      <c r="J4" s="113"/>
      <c r="K4" s="113"/>
      <c r="L4" s="247"/>
      <c r="M4" s="97"/>
      <c r="N4" s="242">
        <f>SUM(H4:M4)</f>
        <v>0</v>
      </c>
      <c r="O4" s="246" t="s">
        <v>18</v>
      </c>
      <c r="P4" s="170" t="s">
        <v>19</v>
      </c>
      <c r="Q4" s="247"/>
      <c r="R4" s="231"/>
    </row>
    <row r="5" spans="1:18" x14ac:dyDescent="0.25">
      <c r="B5" s="259"/>
      <c r="C5" s="273"/>
      <c r="D5" s="262"/>
      <c r="E5" s="273"/>
      <c r="F5" s="273"/>
      <c r="G5" s="273"/>
      <c r="H5" s="273"/>
      <c r="I5" s="273"/>
      <c r="J5" s="273"/>
      <c r="K5" s="273"/>
      <c r="L5" s="273"/>
      <c r="M5" s="273"/>
      <c r="N5" s="274"/>
      <c r="O5" s="106"/>
      <c r="P5" s="106"/>
      <c r="Q5" s="273"/>
      <c r="R5" s="231"/>
    </row>
    <row r="6" spans="1:18" x14ac:dyDescent="0.25">
      <c r="B6" s="248" t="s">
        <v>19</v>
      </c>
      <c r="C6" s="248"/>
      <c r="D6" s="248"/>
      <c r="E6" s="248"/>
      <c r="F6" s="248"/>
      <c r="G6" s="248"/>
      <c r="H6" s="248"/>
      <c r="I6" s="248"/>
      <c r="J6" s="248"/>
      <c r="K6" s="248"/>
      <c r="L6" s="248"/>
      <c r="M6" s="248"/>
      <c r="N6" s="248"/>
      <c r="O6" s="285"/>
      <c r="P6" s="248"/>
      <c r="Q6" s="248"/>
      <c r="R6" s="231"/>
    </row>
    <row r="7" spans="1:18" x14ac:dyDescent="0.25">
      <c r="A7" s="292"/>
      <c r="B7" s="257">
        <v>1</v>
      </c>
      <c r="C7" s="110">
        <v>1332</v>
      </c>
      <c r="D7" s="294" t="s">
        <v>134</v>
      </c>
      <c r="E7" s="295" t="s">
        <v>18</v>
      </c>
      <c r="F7" s="295" t="s">
        <v>31</v>
      </c>
      <c r="G7" s="296"/>
      <c r="H7" s="170">
        <v>549</v>
      </c>
      <c r="I7" s="170"/>
      <c r="J7" s="247"/>
      <c r="K7" s="247"/>
      <c r="L7" s="247"/>
      <c r="M7" s="97"/>
      <c r="N7" s="242">
        <f>SUM(H7:M7)</f>
        <v>549</v>
      </c>
      <c r="O7" s="258" t="s">
        <v>23</v>
      </c>
      <c r="P7" s="97" t="b">
        <f>N7&gt;=560</f>
        <v>0</v>
      </c>
      <c r="Q7" s="257"/>
      <c r="R7" s="231"/>
    </row>
    <row r="8" spans="1:18" x14ac:dyDescent="0.25">
      <c r="B8" s="259"/>
      <c r="C8" s="106"/>
      <c r="D8" s="107"/>
      <c r="E8" s="286"/>
      <c r="F8" s="286"/>
      <c r="G8" s="221"/>
      <c r="H8" s="107"/>
      <c r="I8" s="107"/>
      <c r="J8" s="107"/>
      <c r="K8" s="107"/>
      <c r="L8" s="262"/>
      <c r="M8" s="262"/>
      <c r="N8" s="214"/>
      <c r="O8" s="106"/>
      <c r="P8" s="262"/>
      <c r="Q8" s="263"/>
      <c r="R8" s="231"/>
    </row>
    <row r="9" spans="1:18" x14ac:dyDescent="0.25">
      <c r="B9" s="259"/>
      <c r="C9" s="287"/>
      <c r="D9" s="287"/>
      <c r="E9" s="287"/>
      <c r="F9" s="287"/>
      <c r="G9" s="287"/>
      <c r="H9" s="287"/>
      <c r="I9" s="287"/>
      <c r="J9" s="287"/>
      <c r="K9" s="287"/>
      <c r="L9" s="214"/>
      <c r="M9" s="214"/>
      <c r="N9" s="204"/>
      <c r="O9" s="106"/>
      <c r="P9" s="262"/>
      <c r="Q9" s="263"/>
      <c r="R9" s="231"/>
    </row>
    <row r="10" spans="1:18" x14ac:dyDescent="0.25">
      <c r="A10" s="292"/>
      <c r="B10" s="257">
        <f>+B9+1</f>
        <v>1</v>
      </c>
      <c r="C10" s="278">
        <v>1202</v>
      </c>
      <c r="D10" s="279" t="s">
        <v>135</v>
      </c>
      <c r="E10" s="278" t="s">
        <v>133</v>
      </c>
      <c r="F10" s="278" t="s">
        <v>31</v>
      </c>
      <c r="G10" s="112"/>
      <c r="H10" s="97">
        <v>519</v>
      </c>
      <c r="I10" s="97"/>
      <c r="J10" s="113"/>
      <c r="K10" s="114"/>
      <c r="L10" s="113"/>
      <c r="M10" s="113"/>
      <c r="N10" s="297">
        <f>SUM(H10:M10)</f>
        <v>519</v>
      </c>
      <c r="O10" s="258" t="s">
        <v>28</v>
      </c>
      <c r="P10" s="97" t="b">
        <f>N10&gt;=530</f>
        <v>0</v>
      </c>
      <c r="Q10" s="257"/>
      <c r="R10" s="269"/>
    </row>
    <row r="11" spans="1:18" x14ac:dyDescent="0.25">
      <c r="B11" s="259"/>
      <c r="C11" s="106"/>
      <c r="D11" s="107"/>
      <c r="E11" s="286"/>
      <c r="F11" s="286"/>
      <c r="G11" s="221"/>
      <c r="H11" s="107"/>
      <c r="I11" s="107"/>
      <c r="J11" s="107"/>
      <c r="K11" s="107"/>
      <c r="L11" s="262"/>
      <c r="M11" s="262"/>
      <c r="N11" s="106"/>
      <c r="O11" s="262"/>
      <c r="P11" s="262"/>
      <c r="Q11" s="263"/>
      <c r="R11" s="231"/>
    </row>
    <row r="12" spans="1:18" x14ac:dyDescent="0.25">
      <c r="B12" s="248" t="s">
        <v>19</v>
      </c>
      <c r="C12" s="287"/>
      <c r="D12" s="287"/>
      <c r="E12" s="287"/>
      <c r="F12" s="287"/>
      <c r="G12" s="287"/>
      <c r="H12" s="287"/>
      <c r="I12" s="287"/>
      <c r="J12" s="287"/>
      <c r="K12" s="287"/>
      <c r="L12" s="214"/>
      <c r="M12" s="214"/>
      <c r="N12" s="204"/>
      <c r="O12" s="270"/>
      <c r="P12" s="256"/>
      <c r="Q12" s="248"/>
      <c r="R12" s="231"/>
    </row>
    <row r="13" spans="1:18" x14ac:dyDescent="0.25">
      <c r="A13" s="292"/>
      <c r="B13" s="257">
        <v>1</v>
      </c>
      <c r="C13" s="278">
        <v>1905</v>
      </c>
      <c r="D13" s="279" t="s">
        <v>136</v>
      </c>
      <c r="E13" s="278" t="s">
        <v>59</v>
      </c>
      <c r="F13" s="278" t="s">
        <v>31</v>
      </c>
      <c r="G13" s="112"/>
      <c r="H13" s="97">
        <v>494</v>
      </c>
      <c r="I13" s="97"/>
      <c r="J13" s="113"/>
      <c r="K13" s="113"/>
      <c r="L13" s="247"/>
      <c r="M13" s="247"/>
      <c r="N13" s="242">
        <f t="shared" ref="N13" si="0">SUM(H13:M13)</f>
        <v>494</v>
      </c>
      <c r="O13" s="258" t="s">
        <v>32</v>
      </c>
      <c r="P13" s="271" t="b">
        <f t="shared" ref="P13" si="1">N13&gt;=500</f>
        <v>0</v>
      </c>
      <c r="Q13" s="298"/>
      <c r="R13" s="231"/>
    </row>
    <row r="14" spans="1:18" x14ac:dyDescent="0.25">
      <c r="B14" s="259"/>
      <c r="C14" s="273"/>
      <c r="D14" s="262"/>
      <c r="E14" s="273"/>
      <c r="F14" s="273"/>
      <c r="G14" s="299"/>
      <c r="H14" s="106"/>
      <c r="I14" s="106"/>
      <c r="J14" s="273"/>
      <c r="K14" s="273"/>
      <c r="L14" s="106"/>
      <c r="M14" s="106"/>
      <c r="N14" s="274"/>
      <c r="O14" s="300"/>
      <c r="P14" s="299"/>
      <c r="Q14" s="301"/>
      <c r="R14" s="231"/>
    </row>
    <row r="15" spans="1:18" x14ac:dyDescent="0.25">
      <c r="B15" s="259"/>
      <c r="C15" s="273"/>
      <c r="D15" s="262"/>
      <c r="E15" s="273"/>
      <c r="F15" s="273"/>
      <c r="G15" s="299"/>
      <c r="H15" s="106"/>
      <c r="I15" s="106"/>
      <c r="J15" s="273"/>
      <c r="K15" s="273"/>
      <c r="L15" s="106"/>
      <c r="M15" s="106"/>
      <c r="N15" s="274"/>
      <c r="O15" s="300"/>
      <c r="P15" s="299"/>
      <c r="Q15" s="301"/>
      <c r="R15" s="231"/>
    </row>
    <row r="16" spans="1:18" x14ac:dyDescent="0.25">
      <c r="B16" s="259"/>
      <c r="C16" s="273"/>
      <c r="D16" s="107"/>
      <c r="E16" s="273"/>
      <c r="F16" s="273"/>
      <c r="G16" s="273"/>
      <c r="H16" s="106"/>
      <c r="I16" s="106"/>
      <c r="J16" s="273" t="s">
        <v>19</v>
      </c>
      <c r="K16" s="273"/>
      <c r="L16" s="273"/>
      <c r="M16" s="273"/>
      <c r="N16" s="274"/>
      <c r="O16" s="106"/>
      <c r="P16" s="106"/>
      <c r="Q16" s="262"/>
      <c r="R16" s="231"/>
    </row>
    <row r="17" spans="2:18" ht="15.75" thickBot="1" x14ac:dyDescent="0.3">
      <c r="B17" s="275"/>
      <c r="C17" s="275"/>
      <c r="D17" s="275"/>
      <c r="E17" s="275"/>
      <c r="F17" s="276"/>
      <c r="G17" s="276"/>
      <c r="H17" s="275"/>
      <c r="I17" s="275"/>
      <c r="J17" s="275"/>
      <c r="K17" s="275"/>
      <c r="L17" s="275"/>
      <c r="M17" s="275"/>
      <c r="N17" s="275"/>
      <c r="O17" s="275"/>
      <c r="P17" s="275"/>
      <c r="Q17" s="275"/>
      <c r="R17" s="275"/>
    </row>
    <row r="18" spans="2:18" x14ac:dyDescent="0.25">
      <c r="B18" s="204"/>
      <c r="C18" s="204"/>
      <c r="D18" s="316" t="s">
        <v>38</v>
      </c>
      <c r="E18" s="316"/>
      <c r="F18" s="317" t="s">
        <v>104</v>
      </c>
      <c r="G18" s="317"/>
      <c r="H18" s="204"/>
      <c r="I18" s="291"/>
      <c r="J18" s="204"/>
      <c r="K18" s="204"/>
      <c r="L18" s="204"/>
      <c r="M18" s="204"/>
      <c r="N18" s="214"/>
      <c r="O18" s="204"/>
      <c r="P18" s="204"/>
      <c r="Q18" s="204"/>
      <c r="R18" s="204"/>
    </row>
    <row r="19" spans="2:18" x14ac:dyDescent="0.25">
      <c r="B19" s="204"/>
      <c r="C19" s="204"/>
      <c r="D19" s="318" t="s">
        <v>40</v>
      </c>
      <c r="E19" s="318"/>
      <c r="F19" s="319" t="s">
        <v>121</v>
      </c>
      <c r="G19" s="319"/>
      <c r="H19" s="204"/>
      <c r="I19" s="291"/>
      <c r="J19" s="204"/>
      <c r="K19" s="204"/>
      <c r="L19" s="204"/>
      <c r="M19" s="204"/>
      <c r="N19" s="204"/>
      <c r="O19" s="263"/>
      <c r="P19" s="204"/>
      <c r="Q19" s="204"/>
      <c r="R19" s="204"/>
    </row>
    <row r="20" spans="2:18" x14ac:dyDescent="0.25">
      <c r="B20" s="204"/>
      <c r="C20" s="204"/>
      <c r="D20" s="320" t="s">
        <v>42</v>
      </c>
      <c r="E20" s="320"/>
      <c r="F20" s="319" t="s">
        <v>41</v>
      </c>
      <c r="G20" s="319"/>
      <c r="H20" s="204"/>
      <c r="I20" s="291"/>
      <c r="J20" s="204"/>
      <c r="K20" s="204"/>
      <c r="L20" s="204"/>
      <c r="M20" s="204"/>
      <c r="N20" s="204"/>
      <c r="O20" s="204"/>
      <c r="P20" s="204"/>
      <c r="Q20" s="204"/>
      <c r="R20" s="204"/>
    </row>
    <row r="21" spans="2:18" ht="15.75" thickBot="1" x14ac:dyDescent="0.3">
      <c r="B21" s="204"/>
      <c r="C21" s="204"/>
      <c r="D21" s="321" t="s">
        <v>44</v>
      </c>
      <c r="E21" s="321"/>
      <c r="F21" s="322" t="s">
        <v>43</v>
      </c>
      <c r="G21" s="322"/>
      <c r="H21" s="204"/>
      <c r="I21" s="291"/>
      <c r="J21" s="204"/>
      <c r="K21" s="204"/>
      <c r="L21" s="204"/>
      <c r="M21" s="204"/>
      <c r="N21" s="204"/>
      <c r="O21" s="263"/>
      <c r="P21" s="204"/>
      <c r="Q21" s="204"/>
      <c r="R21" s="204"/>
    </row>
    <row r="22" spans="2:18" x14ac:dyDescent="0.25">
      <c r="B22" s="204"/>
      <c r="C22" s="204"/>
      <c r="D22" s="204"/>
      <c r="E22" s="204"/>
      <c r="F22" s="204"/>
      <c r="G22" s="204"/>
      <c r="H22" s="204"/>
      <c r="I22" s="204"/>
      <c r="J22" s="204"/>
      <c r="K22" s="204"/>
      <c r="L22" s="204"/>
      <c r="M22" s="204"/>
      <c r="N22" s="204"/>
      <c r="O22" s="263"/>
      <c r="P22" s="204"/>
      <c r="Q22" s="204"/>
      <c r="R22" s="204"/>
    </row>
  </sheetData>
  <sheetProtection selectLockedCells="1" selectUnlockedCells="1"/>
  <mergeCells count="10">
    <mergeCell ref="D19:E19"/>
    <mergeCell ref="F19:G19"/>
    <mergeCell ref="D20:E20"/>
    <mergeCell ref="F20:G20"/>
    <mergeCell ref="D21:E21"/>
    <mergeCell ref="F21:G21"/>
    <mergeCell ref="B1:Q1"/>
    <mergeCell ref="B2:P2"/>
    <mergeCell ref="D18:E18"/>
    <mergeCell ref="F18:G18"/>
  </mergeCells>
  <pageMargins left="0.7" right="0.7" top="0.75" bottom="0.75" header="0.51180555555555551" footer="0.51180555555555551"/>
  <pageSetup paperSize="9" scale="71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4"/>
  <sheetViews>
    <sheetView workbookViewId="0">
      <selection sqref="A1:A65536"/>
    </sheetView>
  </sheetViews>
  <sheetFormatPr defaultRowHeight="15" x14ac:dyDescent="0.25"/>
  <cols>
    <col min="2" max="2" width="6.5703125" style="59" customWidth="1"/>
    <col min="3" max="3" width="6" customWidth="1"/>
    <col min="4" max="4" width="13.140625" style="60" customWidth="1"/>
    <col min="5" max="5" width="5.5703125" customWidth="1"/>
    <col min="6" max="6" width="7.42578125" customWidth="1"/>
    <col min="7" max="7" width="10.5703125" customWidth="1"/>
    <col min="8" max="13" width="5.5703125" customWidth="1"/>
    <col min="14" max="14" width="6.7109375" customWidth="1"/>
    <col min="15" max="15" width="4.28515625" customWidth="1"/>
    <col min="16" max="16" width="8.42578125" customWidth="1"/>
    <col min="17" max="17" width="7" customWidth="1"/>
    <col min="18" max="18" width="10" customWidth="1"/>
  </cols>
  <sheetData>
    <row r="1" spans="1:18" s="1" customFormat="1" ht="18" x14ac:dyDescent="0.25">
      <c r="B1" s="61"/>
      <c r="C1" s="302" t="s">
        <v>0</v>
      </c>
      <c r="D1" s="302"/>
      <c r="E1" s="302"/>
      <c r="F1" s="302"/>
      <c r="G1" s="302"/>
      <c r="H1" s="302"/>
      <c r="I1" s="302"/>
      <c r="J1" s="302"/>
      <c r="K1" s="302"/>
      <c r="L1" s="302"/>
      <c r="M1" s="302"/>
      <c r="N1" s="302"/>
      <c r="O1" s="302"/>
      <c r="P1" s="302"/>
      <c r="Q1" s="302"/>
      <c r="R1" s="302"/>
    </row>
    <row r="2" spans="1:18" s="1" customFormat="1" ht="16.5" thickBot="1" x14ac:dyDescent="0.3">
      <c r="B2" s="61"/>
      <c r="C2" s="303" t="s">
        <v>46</v>
      </c>
      <c r="D2" s="303"/>
      <c r="E2" s="303"/>
      <c r="F2" s="303"/>
      <c r="G2" s="303"/>
      <c r="H2" s="303"/>
      <c r="I2" s="303"/>
      <c r="J2" s="303"/>
      <c r="K2" s="303"/>
      <c r="L2" s="303"/>
      <c r="M2" s="303"/>
      <c r="N2" s="303"/>
      <c r="O2" s="303"/>
      <c r="P2" s="303"/>
      <c r="Q2" s="303"/>
    </row>
    <row r="3" spans="1:18" ht="27.75" customHeight="1" thickBot="1" x14ac:dyDescent="0.3">
      <c r="A3" s="62"/>
      <c r="B3" s="63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7" t="s">
        <v>7</v>
      </c>
      <c r="H3" s="7" t="s">
        <v>8</v>
      </c>
      <c r="I3" s="64" t="s">
        <v>9</v>
      </c>
      <c r="J3" s="7" t="s">
        <v>10</v>
      </c>
      <c r="K3" s="7" t="s">
        <v>11</v>
      </c>
      <c r="L3" s="7" t="s">
        <v>12</v>
      </c>
      <c r="M3" s="7" t="s">
        <v>13</v>
      </c>
      <c r="N3" s="64" t="s">
        <v>14</v>
      </c>
      <c r="O3" s="7" t="s">
        <v>15</v>
      </c>
      <c r="P3" s="7" t="s">
        <v>16</v>
      </c>
      <c r="Q3" s="7" t="s">
        <v>17</v>
      </c>
    </row>
    <row r="4" spans="1:18" x14ac:dyDescent="0.25">
      <c r="A4" s="65"/>
      <c r="B4" s="38">
        <v>1</v>
      </c>
      <c r="C4" s="31">
        <v>1383</v>
      </c>
      <c r="D4" s="32" t="s">
        <v>47</v>
      </c>
      <c r="E4" s="31" t="s">
        <v>18</v>
      </c>
      <c r="F4" s="31" t="s">
        <v>48</v>
      </c>
      <c r="G4" s="33" t="s">
        <v>49</v>
      </c>
      <c r="H4" s="34">
        <v>92</v>
      </c>
      <c r="I4" s="34">
        <v>91</v>
      </c>
      <c r="J4" s="35">
        <v>95</v>
      </c>
      <c r="K4" s="35"/>
      <c r="L4" s="66"/>
      <c r="M4" s="66"/>
      <c r="N4" s="67">
        <f>SUM(H4:M4)</f>
        <v>278</v>
      </c>
      <c r="O4" s="33" t="s">
        <v>18</v>
      </c>
      <c r="P4" s="33"/>
      <c r="Q4" s="33"/>
      <c r="R4" s="68"/>
    </row>
    <row r="5" spans="1:18" x14ac:dyDescent="0.25">
      <c r="B5" s="69"/>
      <c r="C5" s="70"/>
      <c r="D5" s="71"/>
      <c r="E5" s="70"/>
      <c r="F5" s="70"/>
      <c r="G5" s="70"/>
      <c r="H5" s="70"/>
      <c r="I5" s="70"/>
      <c r="J5" s="70"/>
      <c r="K5" s="70"/>
      <c r="L5" s="70"/>
      <c r="M5" s="70"/>
      <c r="N5" s="72"/>
      <c r="O5" s="72"/>
      <c r="P5" s="72"/>
      <c r="Q5" s="72"/>
      <c r="R5" s="68"/>
    </row>
    <row r="6" spans="1:18" x14ac:dyDescent="0.25">
      <c r="A6" s="65"/>
      <c r="B6" s="38">
        <v>1</v>
      </c>
      <c r="C6" s="73">
        <v>1281</v>
      </c>
      <c r="D6" s="74" t="s">
        <v>33</v>
      </c>
      <c r="E6" s="75" t="s">
        <v>34</v>
      </c>
      <c r="F6" s="75" t="s">
        <v>35</v>
      </c>
      <c r="G6" s="73" t="s">
        <v>50</v>
      </c>
      <c r="H6" s="34">
        <v>136</v>
      </c>
      <c r="I6" s="34">
        <v>135</v>
      </c>
      <c r="J6" s="35"/>
      <c r="K6" s="35"/>
      <c r="L6" s="35"/>
      <c r="M6" s="35"/>
      <c r="N6" s="67">
        <f>SUM(H6:M6)</f>
        <v>271</v>
      </c>
      <c r="O6" s="33" t="s">
        <v>23</v>
      </c>
      <c r="P6" s="33" t="b">
        <f>N6&gt;=280</f>
        <v>0</v>
      </c>
      <c r="Q6" s="33"/>
      <c r="R6" s="68"/>
    </row>
    <row r="7" spans="1:18" x14ac:dyDescent="0.25">
      <c r="A7" s="65"/>
      <c r="B7" s="38">
        <f>B6+1</f>
        <v>2</v>
      </c>
      <c r="C7" s="31">
        <v>309</v>
      </c>
      <c r="D7" s="32" t="s">
        <v>24</v>
      </c>
      <c r="E7" s="31" t="s">
        <v>25</v>
      </c>
      <c r="F7" s="31" t="s">
        <v>26</v>
      </c>
      <c r="G7" s="33" t="s">
        <v>27</v>
      </c>
      <c r="H7" s="34">
        <v>86</v>
      </c>
      <c r="I7" s="34">
        <v>88</v>
      </c>
      <c r="J7" s="35">
        <v>95</v>
      </c>
      <c r="K7" s="35"/>
      <c r="L7" s="66"/>
      <c r="M7" s="66"/>
      <c r="N7" s="67">
        <f>SUM(H7:M7)</f>
        <v>269</v>
      </c>
      <c r="O7" s="33" t="s">
        <v>23</v>
      </c>
      <c r="P7" s="33" t="b">
        <f>N7&gt;=280</f>
        <v>0</v>
      </c>
      <c r="Q7" s="33"/>
      <c r="R7" s="68"/>
    </row>
    <row r="8" spans="1:18" x14ac:dyDescent="0.25">
      <c r="A8" s="65"/>
      <c r="B8" s="38">
        <f>B7+1</f>
        <v>3</v>
      </c>
      <c r="C8" s="31">
        <v>2434</v>
      </c>
      <c r="D8" s="32" t="s">
        <v>51</v>
      </c>
      <c r="E8" s="31" t="s">
        <v>52</v>
      </c>
      <c r="F8" s="31"/>
      <c r="G8" s="33"/>
      <c r="H8" s="34">
        <v>131</v>
      </c>
      <c r="I8" s="34">
        <v>123</v>
      </c>
      <c r="J8" s="35"/>
      <c r="K8" s="35"/>
      <c r="L8" s="66"/>
      <c r="M8" s="66"/>
      <c r="N8" s="67">
        <f>SUM(H8:M8)</f>
        <v>254</v>
      </c>
      <c r="O8" s="33" t="s">
        <v>23</v>
      </c>
      <c r="P8" s="33" t="b">
        <f>N8&gt;=280</f>
        <v>0</v>
      </c>
      <c r="Q8" s="33"/>
      <c r="R8" s="68"/>
    </row>
    <row r="9" spans="1:18" x14ac:dyDescent="0.25">
      <c r="A9" s="65"/>
      <c r="B9" s="38">
        <f>B8+1</f>
        <v>4</v>
      </c>
      <c r="C9" s="31">
        <v>909</v>
      </c>
      <c r="D9" s="32" t="s">
        <v>29</v>
      </c>
      <c r="E9" s="31" t="s">
        <v>53</v>
      </c>
      <c r="F9" s="31" t="s">
        <v>31</v>
      </c>
      <c r="G9" s="33" t="s">
        <v>54</v>
      </c>
      <c r="H9" s="34">
        <v>114</v>
      </c>
      <c r="I9" s="34">
        <v>112</v>
      </c>
      <c r="J9" s="35"/>
      <c r="K9" s="35"/>
      <c r="L9" s="66"/>
      <c r="M9" s="66"/>
      <c r="N9" s="67">
        <f>SUM(H9:M9)</f>
        <v>226</v>
      </c>
      <c r="O9" s="33" t="s">
        <v>23</v>
      </c>
      <c r="P9" s="33" t="b">
        <f>N9&gt;=280</f>
        <v>0</v>
      </c>
      <c r="Q9" s="33"/>
      <c r="R9" s="68"/>
    </row>
    <row r="10" spans="1:18" x14ac:dyDescent="0.25">
      <c r="A10" s="65"/>
      <c r="B10" s="38">
        <f>B9+1</f>
        <v>5</v>
      </c>
      <c r="C10" s="31">
        <v>3623</v>
      </c>
      <c r="D10" s="50" t="s">
        <v>55</v>
      </c>
      <c r="E10" s="31" t="s">
        <v>56</v>
      </c>
      <c r="F10" s="31" t="s">
        <v>35</v>
      </c>
      <c r="G10" s="33"/>
      <c r="H10" s="34">
        <v>99</v>
      </c>
      <c r="I10" s="34">
        <v>109</v>
      </c>
      <c r="J10" s="35"/>
      <c r="K10" s="35"/>
      <c r="L10" s="66"/>
      <c r="M10" s="66"/>
      <c r="N10" s="67">
        <f>SUM(H10:M10)</f>
        <v>208</v>
      </c>
      <c r="O10" s="33" t="s">
        <v>23</v>
      </c>
      <c r="P10" s="33" t="b">
        <f>N10&gt;=280</f>
        <v>0</v>
      </c>
      <c r="Q10" s="33"/>
      <c r="R10" s="68"/>
    </row>
    <row r="11" spans="1:18" x14ac:dyDescent="0.25">
      <c r="B11" s="76"/>
      <c r="C11" s="77"/>
      <c r="D11" s="78"/>
      <c r="E11" s="79"/>
      <c r="F11" s="77"/>
      <c r="G11" s="77"/>
      <c r="H11" s="77"/>
      <c r="I11" s="77"/>
      <c r="J11" s="77"/>
      <c r="K11" s="77"/>
      <c r="L11" s="77"/>
      <c r="M11" s="77"/>
      <c r="N11" s="80"/>
      <c r="O11" s="81"/>
      <c r="P11" s="81"/>
      <c r="Q11" s="81"/>
      <c r="R11" s="68"/>
    </row>
    <row r="12" spans="1:18" x14ac:dyDescent="0.25">
      <c r="A12" s="65"/>
      <c r="B12" s="38">
        <f>B11+1</f>
        <v>1</v>
      </c>
      <c r="C12" s="73">
        <v>336</v>
      </c>
      <c r="D12" s="74" t="s">
        <v>57</v>
      </c>
      <c r="E12" s="75" t="s">
        <v>18</v>
      </c>
      <c r="F12" s="75" t="s">
        <v>26</v>
      </c>
      <c r="G12" s="73" t="s">
        <v>27</v>
      </c>
      <c r="H12" s="82">
        <v>51</v>
      </c>
      <c r="I12" s="82">
        <v>52</v>
      </c>
      <c r="J12" s="82">
        <v>49</v>
      </c>
      <c r="K12" s="82"/>
      <c r="L12" s="82"/>
      <c r="M12" s="82"/>
      <c r="N12" s="33">
        <f>SUM(H12:M12)</f>
        <v>152</v>
      </c>
      <c r="O12" s="33" t="s">
        <v>28</v>
      </c>
      <c r="P12" s="83" t="b">
        <f>N12&gt;=260</f>
        <v>0</v>
      </c>
      <c r="Q12" s="33"/>
      <c r="R12" s="68"/>
    </row>
    <row r="13" spans="1:18" x14ac:dyDescent="0.25">
      <c r="B13" s="76"/>
      <c r="C13" s="77"/>
      <c r="D13" s="78"/>
      <c r="E13" s="79"/>
      <c r="F13" s="77"/>
      <c r="G13" s="77"/>
      <c r="H13" s="77"/>
      <c r="I13" s="77"/>
      <c r="J13" s="77"/>
      <c r="K13" s="77"/>
      <c r="L13" s="77"/>
      <c r="M13" s="77"/>
      <c r="N13" s="80"/>
      <c r="O13" s="84"/>
      <c r="P13" s="81"/>
      <c r="Q13" s="81"/>
      <c r="R13" s="68"/>
    </row>
    <row r="14" spans="1:18" x14ac:dyDescent="0.25">
      <c r="A14" s="65"/>
      <c r="B14" s="38">
        <v>1</v>
      </c>
      <c r="C14" s="31">
        <v>1410</v>
      </c>
      <c r="D14" s="32" t="s">
        <v>58</v>
      </c>
      <c r="E14" s="31" t="s">
        <v>59</v>
      </c>
      <c r="F14" s="31" t="s">
        <v>26</v>
      </c>
      <c r="G14" s="33" t="s">
        <v>27</v>
      </c>
      <c r="H14" s="34">
        <v>81</v>
      </c>
      <c r="I14" s="34">
        <v>82</v>
      </c>
      <c r="J14" s="35">
        <v>83</v>
      </c>
      <c r="K14" s="35"/>
      <c r="L14" s="85"/>
      <c r="M14" s="34"/>
      <c r="N14" s="67">
        <f>SUM(H14:M14)</f>
        <v>246</v>
      </c>
      <c r="O14" s="33" t="s">
        <v>32</v>
      </c>
      <c r="P14" s="82" t="b">
        <f>N14&gt;=240</f>
        <v>1</v>
      </c>
      <c r="Q14" s="33" t="s">
        <v>28</v>
      </c>
      <c r="R14" s="68"/>
    </row>
    <row r="15" spans="1:18" x14ac:dyDescent="0.25">
      <c r="A15" s="65"/>
      <c r="B15" s="38">
        <v>2</v>
      </c>
      <c r="C15" s="31">
        <v>1794</v>
      </c>
      <c r="D15" s="32" t="s">
        <v>60</v>
      </c>
      <c r="E15" s="31" t="s">
        <v>36</v>
      </c>
      <c r="F15" s="31" t="s">
        <v>26</v>
      </c>
      <c r="G15" s="33" t="s">
        <v>27</v>
      </c>
      <c r="H15" s="34">
        <v>76</v>
      </c>
      <c r="I15" s="34">
        <v>73</v>
      </c>
      <c r="J15" s="35">
        <v>74</v>
      </c>
      <c r="K15" s="35"/>
      <c r="L15" s="66"/>
      <c r="M15" s="34"/>
      <c r="N15" s="67">
        <f>SUM(H15:M15)</f>
        <v>223</v>
      </c>
      <c r="O15" s="33" t="s">
        <v>32</v>
      </c>
      <c r="P15" s="82" t="b">
        <f>N15&gt;=240</f>
        <v>0</v>
      </c>
      <c r="Q15" s="33"/>
      <c r="R15" s="68"/>
    </row>
    <row r="16" spans="1:18" x14ac:dyDescent="0.25">
      <c r="A16" s="65"/>
      <c r="B16" s="38">
        <v>3</v>
      </c>
      <c r="C16" s="31">
        <v>1967</v>
      </c>
      <c r="D16" s="32" t="s">
        <v>61</v>
      </c>
      <c r="E16" s="31" t="s">
        <v>62</v>
      </c>
      <c r="F16" s="31" t="s">
        <v>31</v>
      </c>
      <c r="G16" s="33"/>
      <c r="H16" s="34">
        <v>94</v>
      </c>
      <c r="I16" s="34">
        <v>108</v>
      </c>
      <c r="J16" s="35"/>
      <c r="K16" s="35"/>
      <c r="L16" s="66"/>
      <c r="M16" s="34"/>
      <c r="N16" s="67">
        <f>SUM(H16:M16)</f>
        <v>202</v>
      </c>
      <c r="O16" s="33" t="s">
        <v>32</v>
      </c>
      <c r="P16" s="82" t="b">
        <f>N16&gt;=240</f>
        <v>0</v>
      </c>
      <c r="Q16" s="33"/>
      <c r="R16" s="68"/>
    </row>
    <row r="17" spans="1:18" x14ac:dyDescent="0.25">
      <c r="A17" s="65"/>
      <c r="B17" s="38">
        <v>4</v>
      </c>
      <c r="C17" s="31">
        <v>1291</v>
      </c>
      <c r="D17" s="32" t="s">
        <v>63</v>
      </c>
      <c r="E17" s="31" t="s">
        <v>64</v>
      </c>
      <c r="F17" s="31" t="s">
        <v>35</v>
      </c>
      <c r="G17" s="33" t="s">
        <v>35</v>
      </c>
      <c r="H17" s="34">
        <v>75</v>
      </c>
      <c r="I17" s="34">
        <v>103</v>
      </c>
      <c r="J17" s="35"/>
      <c r="K17" s="35"/>
      <c r="L17" s="66"/>
      <c r="M17" s="34"/>
      <c r="N17" s="67">
        <f>SUM(H17:M17)</f>
        <v>178</v>
      </c>
      <c r="O17" s="33" t="s">
        <v>32</v>
      </c>
      <c r="P17" s="82" t="b">
        <f>N17&gt;=240</f>
        <v>0</v>
      </c>
      <c r="Q17" s="33"/>
      <c r="R17" s="68"/>
    </row>
    <row r="19" spans="1:18" x14ac:dyDescent="0.25">
      <c r="D19" s="86" t="s">
        <v>38</v>
      </c>
      <c r="E19" s="307" t="s">
        <v>65</v>
      </c>
      <c r="F19" s="307"/>
      <c r="G19" s="307"/>
      <c r="K19" s="87" t="s">
        <v>19</v>
      </c>
    </row>
    <row r="20" spans="1:18" x14ac:dyDescent="0.25">
      <c r="D20" s="88" t="s">
        <v>40</v>
      </c>
      <c r="E20" s="308" t="s">
        <v>66</v>
      </c>
      <c r="F20" s="308"/>
      <c r="G20" s="308"/>
    </row>
    <row r="21" spans="1:18" x14ac:dyDescent="0.25">
      <c r="D21" s="89" t="s">
        <v>42</v>
      </c>
      <c r="E21" s="308" t="s">
        <v>67</v>
      </c>
      <c r="F21" s="308"/>
      <c r="G21" s="308"/>
    </row>
    <row r="22" spans="1:18" ht="15.75" thickBot="1" x14ac:dyDescent="0.3">
      <c r="D22" s="90" t="s">
        <v>44</v>
      </c>
      <c r="E22" s="309" t="s">
        <v>68</v>
      </c>
      <c r="F22" s="309"/>
      <c r="G22" s="309"/>
    </row>
    <row r="24" spans="1:18" x14ac:dyDescent="0.25">
      <c r="G24" s="91"/>
    </row>
  </sheetData>
  <sheetProtection selectLockedCells="1" selectUnlockedCells="1"/>
  <mergeCells count="6">
    <mergeCell ref="C1:R1"/>
    <mergeCell ref="C2:Q2"/>
    <mergeCell ref="E19:G19"/>
    <mergeCell ref="E20:G20"/>
    <mergeCell ref="E21:G21"/>
    <mergeCell ref="E22:G22"/>
  </mergeCells>
  <pageMargins left="0.51180555555555551" right="0.51180555555555551" top="0.35416666666666669" bottom="0.35416666666666669" header="0.51180555555555551" footer="0.51180555555555551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8"/>
  <sheetViews>
    <sheetView workbookViewId="0">
      <selection activeCell="S1" sqref="S1:U65536"/>
    </sheetView>
  </sheetViews>
  <sheetFormatPr defaultRowHeight="15" x14ac:dyDescent="0.25"/>
  <cols>
    <col min="2" max="2" width="6.5703125" style="59" customWidth="1"/>
    <col min="3" max="3" width="5.28515625" customWidth="1"/>
    <col min="4" max="4" width="12.140625" customWidth="1"/>
    <col min="5" max="6" width="5.5703125" customWidth="1"/>
    <col min="7" max="7" width="8.5703125" customWidth="1"/>
    <col min="8" max="13" width="5.5703125" customWidth="1"/>
    <col min="14" max="14" width="6.28515625" customWidth="1"/>
    <col min="15" max="15" width="3.5703125" customWidth="1"/>
    <col min="16" max="16" width="7.42578125" customWidth="1"/>
    <col min="17" max="17" width="6.42578125" customWidth="1"/>
    <col min="18" max="18" width="10.85546875" customWidth="1"/>
  </cols>
  <sheetData>
    <row r="1" spans="1:18" s="1" customFormat="1" ht="18" x14ac:dyDescent="0.25">
      <c r="B1" s="61"/>
      <c r="C1" s="302" t="s">
        <v>0</v>
      </c>
      <c r="D1" s="302"/>
      <c r="E1" s="302"/>
      <c r="F1" s="302"/>
      <c r="G1" s="302"/>
      <c r="H1" s="302"/>
      <c r="I1" s="302"/>
      <c r="J1" s="302"/>
      <c r="K1" s="302"/>
      <c r="L1" s="302"/>
      <c r="M1" s="302"/>
      <c r="N1" s="302"/>
      <c r="O1" s="302"/>
      <c r="P1" s="302"/>
      <c r="Q1" s="302"/>
      <c r="R1" s="302"/>
    </row>
    <row r="2" spans="1:18" s="1" customFormat="1" ht="16.5" thickBot="1" x14ac:dyDescent="0.3">
      <c r="B2" s="61"/>
      <c r="C2" s="303" t="s">
        <v>69</v>
      </c>
      <c r="D2" s="303"/>
      <c r="E2" s="303"/>
      <c r="F2" s="303"/>
      <c r="G2" s="303"/>
      <c r="H2" s="303"/>
      <c r="I2" s="303"/>
      <c r="J2" s="303"/>
      <c r="K2" s="303"/>
      <c r="L2" s="303"/>
      <c r="M2" s="303"/>
      <c r="N2" s="303"/>
      <c r="O2" s="303"/>
      <c r="P2" s="303"/>
      <c r="Q2" s="303"/>
    </row>
    <row r="3" spans="1:18" s="94" customFormat="1" ht="24" x14ac:dyDescent="0.2">
      <c r="A3" s="92"/>
      <c r="B3" s="63" t="s">
        <v>2</v>
      </c>
      <c r="C3" s="63" t="s">
        <v>3</v>
      </c>
      <c r="D3" s="63" t="s">
        <v>4</v>
      </c>
      <c r="E3" s="63" t="s">
        <v>5</v>
      </c>
      <c r="F3" s="63" t="s">
        <v>6</v>
      </c>
      <c r="G3" s="63" t="s">
        <v>7</v>
      </c>
      <c r="H3" s="63" t="s">
        <v>8</v>
      </c>
      <c r="I3" s="93" t="s">
        <v>9</v>
      </c>
      <c r="J3" s="63" t="s">
        <v>10</v>
      </c>
      <c r="K3" s="63" t="s">
        <v>11</v>
      </c>
      <c r="L3" s="63" t="s">
        <v>12</v>
      </c>
      <c r="M3" s="63" t="s">
        <v>13</v>
      </c>
      <c r="N3" s="93" t="s">
        <v>14</v>
      </c>
      <c r="O3" s="63" t="s">
        <v>15</v>
      </c>
      <c r="P3" s="63" t="s">
        <v>16</v>
      </c>
      <c r="Q3" s="63" t="s">
        <v>17</v>
      </c>
    </row>
    <row r="4" spans="1:18" x14ac:dyDescent="0.25">
      <c r="A4" s="95"/>
      <c r="B4" s="96">
        <v>1</v>
      </c>
      <c r="C4" s="97">
        <v>1809</v>
      </c>
      <c r="D4" s="98" t="s">
        <v>20</v>
      </c>
      <c r="E4" s="97" t="s">
        <v>21</v>
      </c>
      <c r="F4" s="97" t="s">
        <v>22</v>
      </c>
      <c r="G4" s="97" t="s">
        <v>22</v>
      </c>
      <c r="H4" s="99">
        <v>253</v>
      </c>
      <c r="I4" s="99"/>
      <c r="J4" s="99"/>
      <c r="K4" s="100"/>
      <c r="L4" s="100"/>
      <c r="M4" s="100"/>
      <c r="N4" s="101">
        <f>SUM(H4:M4)</f>
        <v>253</v>
      </c>
      <c r="O4" s="102" t="s">
        <v>18</v>
      </c>
      <c r="P4" s="103" t="s">
        <v>19</v>
      </c>
      <c r="Q4" s="102"/>
      <c r="R4" s="60"/>
    </row>
    <row r="5" spans="1:18" x14ac:dyDescent="0.25">
      <c r="B5" s="105"/>
      <c r="C5" s="106"/>
      <c r="D5" s="107"/>
      <c r="E5" s="106"/>
      <c r="F5" s="106"/>
      <c r="G5" s="106"/>
      <c r="H5" s="43"/>
      <c r="I5" s="43"/>
      <c r="J5" s="43"/>
      <c r="K5" s="48"/>
      <c r="L5" s="48"/>
      <c r="M5" s="48"/>
      <c r="N5" s="48"/>
      <c r="O5" s="108"/>
      <c r="P5" s="109"/>
      <c r="Q5" s="108"/>
      <c r="R5" s="60"/>
    </row>
    <row r="6" spans="1:18" x14ac:dyDescent="0.25">
      <c r="A6" s="95"/>
      <c r="B6" s="96">
        <v>1</v>
      </c>
      <c r="C6" s="110"/>
      <c r="D6" s="111"/>
      <c r="E6" s="110"/>
      <c r="F6" s="110"/>
      <c r="G6" s="112"/>
      <c r="H6" s="97"/>
      <c r="I6" s="97"/>
      <c r="J6" s="113"/>
      <c r="K6" s="114"/>
      <c r="L6" s="113"/>
      <c r="M6" s="113"/>
      <c r="N6" s="115"/>
      <c r="O6" s="116" t="s">
        <v>23</v>
      </c>
      <c r="P6" s="103"/>
      <c r="Q6" s="102"/>
      <c r="R6" s="60"/>
    </row>
    <row r="7" spans="1:18" x14ac:dyDescent="0.25">
      <c r="C7" s="117"/>
      <c r="D7" s="117"/>
      <c r="E7" s="117"/>
      <c r="F7" s="117"/>
      <c r="G7" s="117"/>
      <c r="H7" s="117"/>
      <c r="I7" s="117"/>
      <c r="J7" s="117"/>
      <c r="K7" s="117"/>
      <c r="L7" s="117"/>
      <c r="M7" s="117"/>
      <c r="O7" s="118"/>
      <c r="P7" s="109"/>
      <c r="Q7" s="118"/>
      <c r="R7" s="60"/>
    </row>
    <row r="8" spans="1:18" x14ac:dyDescent="0.25">
      <c r="A8" s="95"/>
      <c r="B8" s="96">
        <v>1</v>
      </c>
      <c r="C8" s="119"/>
      <c r="D8" s="120"/>
      <c r="E8" s="120"/>
      <c r="F8" s="119"/>
      <c r="G8" s="104"/>
      <c r="H8" s="99"/>
      <c r="I8" s="99"/>
      <c r="J8" s="99"/>
      <c r="K8" s="100"/>
      <c r="L8" s="113"/>
      <c r="M8" s="113"/>
      <c r="N8" s="101">
        <f>SUM(H8:M8)</f>
        <v>0</v>
      </c>
      <c r="O8" s="102" t="s">
        <v>28</v>
      </c>
      <c r="P8" s="103" t="b">
        <f>N8&gt;=260</f>
        <v>0</v>
      </c>
      <c r="Q8" s="102"/>
      <c r="R8" s="60"/>
    </row>
    <row r="9" spans="1:18" x14ac:dyDescent="0.25">
      <c r="C9" s="41"/>
      <c r="D9" s="42"/>
      <c r="E9" s="41"/>
      <c r="F9" s="41"/>
      <c r="G9" s="41"/>
      <c r="H9" s="43"/>
      <c r="I9" s="43"/>
      <c r="J9" s="43"/>
      <c r="K9" s="48"/>
      <c r="L9" s="48"/>
      <c r="M9" s="48"/>
      <c r="N9" s="121"/>
      <c r="O9" s="118"/>
      <c r="P9" s="109"/>
      <c r="Q9" s="118"/>
      <c r="R9" s="60"/>
    </row>
    <row r="10" spans="1:18" x14ac:dyDescent="0.25">
      <c r="A10" s="95"/>
      <c r="B10" s="96">
        <v>1</v>
      </c>
      <c r="C10" s="110">
        <v>1218</v>
      </c>
      <c r="D10" s="111" t="s">
        <v>70</v>
      </c>
      <c r="E10" s="110" t="s">
        <v>62</v>
      </c>
      <c r="F10" s="110" t="s">
        <v>22</v>
      </c>
      <c r="G10" s="112" t="s">
        <v>22</v>
      </c>
      <c r="H10" s="97">
        <v>84</v>
      </c>
      <c r="I10" s="97">
        <v>79</v>
      </c>
      <c r="J10" s="113"/>
      <c r="K10" s="113"/>
      <c r="L10" s="113"/>
      <c r="M10" s="113"/>
      <c r="N10" s="101">
        <f>SUM(H10:M10)</f>
        <v>163</v>
      </c>
      <c r="O10" s="102" t="s">
        <v>32</v>
      </c>
      <c r="P10" s="122" t="b">
        <f>N10&gt;=240</f>
        <v>0</v>
      </c>
      <c r="Q10" s="123"/>
      <c r="R10" s="60"/>
    </row>
    <row r="11" spans="1:18" ht="15.75" thickBot="1" x14ac:dyDescent="0.3">
      <c r="M11" s="87"/>
      <c r="O11" s="124"/>
    </row>
    <row r="12" spans="1:18" x14ac:dyDescent="0.25">
      <c r="D12" s="125" t="s">
        <v>38</v>
      </c>
      <c r="E12" s="307" t="s">
        <v>65</v>
      </c>
      <c r="F12" s="307"/>
      <c r="G12" s="307"/>
    </row>
    <row r="13" spans="1:18" x14ac:dyDescent="0.25">
      <c r="D13" s="126" t="s">
        <v>40</v>
      </c>
      <c r="E13" s="308" t="s">
        <v>66</v>
      </c>
      <c r="F13" s="308"/>
      <c r="G13" s="308"/>
    </row>
    <row r="14" spans="1:18" x14ac:dyDescent="0.25">
      <c r="D14" s="127" t="s">
        <v>42</v>
      </c>
      <c r="E14" s="308" t="s">
        <v>67</v>
      </c>
      <c r="F14" s="308"/>
      <c r="G14" s="308"/>
    </row>
    <row r="15" spans="1:18" ht="15.75" thickBot="1" x14ac:dyDescent="0.3">
      <c r="D15" s="128" t="s">
        <v>44</v>
      </c>
      <c r="E15" s="309" t="s">
        <v>68</v>
      </c>
      <c r="F15" s="309"/>
      <c r="G15" s="309"/>
    </row>
    <row r="17" spans="6:11" x14ac:dyDescent="0.25">
      <c r="F17" s="91"/>
    </row>
    <row r="18" spans="6:11" x14ac:dyDescent="0.25">
      <c r="K18" s="114"/>
    </row>
  </sheetData>
  <sheetProtection selectLockedCells="1" selectUnlockedCells="1"/>
  <mergeCells count="6">
    <mergeCell ref="C1:R1"/>
    <mergeCell ref="C2:Q2"/>
    <mergeCell ref="E12:G12"/>
    <mergeCell ref="E13:G13"/>
    <mergeCell ref="E14:G14"/>
    <mergeCell ref="E15:G15"/>
  </mergeCells>
  <pageMargins left="0.7" right="0.7" top="0.75" bottom="0.75" header="0.51180555555555551" footer="0.51180555555555551"/>
  <pageSetup paperSize="9" firstPageNumber="0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5"/>
  <sheetViews>
    <sheetView tabSelected="1" workbookViewId="0">
      <selection activeCell="S1" sqref="S1:V65536"/>
    </sheetView>
  </sheetViews>
  <sheetFormatPr defaultRowHeight="15" x14ac:dyDescent="0.25"/>
  <cols>
    <col min="2" max="2" width="6.5703125" style="129" customWidth="1"/>
    <col min="3" max="3" width="6.5703125" customWidth="1"/>
    <col min="4" max="4" width="15.5703125" customWidth="1"/>
    <col min="5" max="5" width="4.28515625" customWidth="1"/>
    <col min="6" max="6" width="10.28515625" customWidth="1"/>
    <col min="7" max="7" width="9.42578125" customWidth="1"/>
    <col min="8" max="13" width="5.5703125" customWidth="1"/>
    <col min="14" max="14" width="7.28515625" customWidth="1"/>
    <col min="15" max="15" width="4" customWidth="1"/>
    <col min="16" max="16" width="7.7109375" customWidth="1"/>
    <col min="17" max="17" width="5.85546875" customWidth="1"/>
    <col min="18" max="18" width="7.28515625" customWidth="1"/>
  </cols>
  <sheetData>
    <row r="1" spans="1:18" s="1" customFormat="1" ht="18" x14ac:dyDescent="0.25">
      <c r="B1" s="130"/>
      <c r="C1" s="302" t="s">
        <v>0</v>
      </c>
      <c r="D1" s="302"/>
      <c r="E1" s="302"/>
      <c r="F1" s="302"/>
      <c r="G1" s="302"/>
      <c r="H1" s="302"/>
      <c r="I1" s="302"/>
      <c r="J1" s="302"/>
      <c r="K1" s="302"/>
      <c r="L1" s="302"/>
      <c r="M1" s="302"/>
      <c r="N1" s="302"/>
      <c r="O1" s="302"/>
      <c r="P1" s="302"/>
      <c r="Q1" s="302"/>
      <c r="R1" s="302"/>
    </row>
    <row r="2" spans="1:18" s="1" customFormat="1" ht="16.5" thickBot="1" x14ac:dyDescent="0.3">
      <c r="B2" s="130"/>
      <c r="C2" s="303" t="s">
        <v>71</v>
      </c>
      <c r="D2" s="303"/>
      <c r="E2" s="303"/>
      <c r="F2" s="303"/>
      <c r="G2" s="303"/>
      <c r="H2" s="303"/>
      <c r="I2" s="303"/>
      <c r="J2" s="303"/>
      <c r="K2" s="303"/>
      <c r="L2" s="303"/>
      <c r="M2" s="303"/>
      <c r="N2" s="303"/>
      <c r="O2" s="303"/>
      <c r="P2" s="303"/>
      <c r="Q2" s="303"/>
    </row>
    <row r="3" spans="1:18" ht="26.25" thickBot="1" x14ac:dyDescent="0.3">
      <c r="A3" s="62"/>
      <c r="B3" s="4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7" t="s">
        <v>7</v>
      </c>
      <c r="H3" s="7" t="s">
        <v>8</v>
      </c>
      <c r="I3" s="64" t="s">
        <v>9</v>
      </c>
      <c r="J3" s="7" t="s">
        <v>10</v>
      </c>
      <c r="K3" s="7" t="s">
        <v>11</v>
      </c>
      <c r="L3" s="7" t="s">
        <v>12</v>
      </c>
      <c r="M3" s="7" t="s">
        <v>13</v>
      </c>
      <c r="N3" s="64" t="s">
        <v>14</v>
      </c>
      <c r="O3" s="7" t="s">
        <v>15</v>
      </c>
      <c r="P3" s="7" t="s">
        <v>16</v>
      </c>
      <c r="Q3" s="7" t="s">
        <v>17</v>
      </c>
    </row>
    <row r="4" spans="1:18" ht="12.75" customHeight="1" x14ac:dyDescent="0.25">
      <c r="A4" s="95"/>
      <c r="B4" s="38">
        <v>1</v>
      </c>
      <c r="C4" s="31">
        <v>1383</v>
      </c>
      <c r="D4" s="50" t="s">
        <v>47</v>
      </c>
      <c r="E4" s="131" t="s">
        <v>18</v>
      </c>
      <c r="F4" s="131" t="s">
        <v>48</v>
      </c>
      <c r="G4" s="33"/>
      <c r="H4" s="34">
        <v>191</v>
      </c>
      <c r="I4" s="34"/>
      <c r="J4" s="35">
        <v>188</v>
      </c>
      <c r="K4" s="35">
        <v>182</v>
      </c>
      <c r="L4" s="34"/>
      <c r="M4" s="34"/>
      <c r="N4" s="132">
        <f>SUM(H4:M4)</f>
        <v>561</v>
      </c>
      <c r="O4" s="133" t="s">
        <v>18</v>
      </c>
      <c r="P4" s="134" t="s">
        <v>19</v>
      </c>
      <c r="Q4" s="19"/>
      <c r="R4" s="135"/>
    </row>
    <row r="5" spans="1:18" ht="12.75" customHeight="1" x14ac:dyDescent="0.25">
      <c r="B5" s="136"/>
      <c r="C5" s="23"/>
      <c r="D5" s="24"/>
      <c r="E5" s="23"/>
      <c r="F5" s="23"/>
      <c r="G5" s="23"/>
      <c r="H5" s="25"/>
      <c r="I5" s="25"/>
      <c r="J5" s="25"/>
      <c r="K5" s="26"/>
      <c r="L5" s="26"/>
      <c r="M5" s="26"/>
      <c r="N5" s="27"/>
      <c r="O5" s="28"/>
      <c r="P5" s="29"/>
      <c r="Q5" s="28"/>
      <c r="R5" s="45"/>
    </row>
    <row r="6" spans="1:18" s="47" customFormat="1" ht="12.75" customHeight="1" x14ac:dyDescent="0.25">
      <c r="A6" s="95"/>
      <c r="B6" s="38">
        <v>1</v>
      </c>
      <c r="C6" s="73">
        <v>1281</v>
      </c>
      <c r="D6" s="74" t="s">
        <v>33</v>
      </c>
      <c r="E6" s="75" t="s">
        <v>34</v>
      </c>
      <c r="F6" s="75" t="s">
        <v>35</v>
      </c>
      <c r="G6" s="73"/>
      <c r="H6" s="34">
        <v>178</v>
      </c>
      <c r="I6" s="34">
        <v>173</v>
      </c>
      <c r="J6" s="35">
        <v>180</v>
      </c>
      <c r="K6" s="35"/>
      <c r="L6" s="34"/>
      <c r="M6" s="34"/>
      <c r="N6" s="37">
        <f>SUM(H6:M6)</f>
        <v>531</v>
      </c>
      <c r="O6" s="40" t="s">
        <v>23</v>
      </c>
      <c r="P6" s="134" t="b">
        <f>N6&gt;=550</f>
        <v>0</v>
      </c>
      <c r="Q6" s="40"/>
      <c r="R6" s="137"/>
    </row>
    <row r="7" spans="1:18" s="47" customFormat="1" ht="12.75" customHeight="1" x14ac:dyDescent="0.25">
      <c r="A7" s="95"/>
      <c r="B7" s="38">
        <f>+B6+1</f>
        <v>2</v>
      </c>
      <c r="C7" s="31">
        <v>909</v>
      </c>
      <c r="D7" s="50" t="s">
        <v>29</v>
      </c>
      <c r="E7" s="131" t="s">
        <v>53</v>
      </c>
      <c r="F7" s="131" t="s">
        <v>31</v>
      </c>
      <c r="G7" s="33"/>
      <c r="H7" s="34">
        <v>183</v>
      </c>
      <c r="I7" s="34">
        <v>169</v>
      </c>
      <c r="J7" s="35">
        <v>164</v>
      </c>
      <c r="K7" s="35"/>
      <c r="L7" s="34"/>
      <c r="M7" s="34"/>
      <c r="N7" s="37">
        <f>SUM(H7:M7)</f>
        <v>516</v>
      </c>
      <c r="O7" s="40" t="s">
        <v>23</v>
      </c>
      <c r="P7" s="134" t="b">
        <f>N7&gt;=550</f>
        <v>0</v>
      </c>
      <c r="Q7" s="40"/>
      <c r="R7" s="137"/>
    </row>
    <row r="8" spans="1:18" s="47" customFormat="1" ht="12.75" customHeight="1" x14ac:dyDescent="0.25">
      <c r="A8" s="95"/>
      <c r="B8" s="38">
        <f>+B7+1</f>
        <v>3</v>
      </c>
      <c r="C8" s="31">
        <v>506</v>
      </c>
      <c r="D8" s="50" t="s">
        <v>72</v>
      </c>
      <c r="E8" s="131" t="s">
        <v>23</v>
      </c>
      <c r="F8" s="131" t="s">
        <v>22</v>
      </c>
      <c r="G8" s="33" t="s">
        <v>22</v>
      </c>
      <c r="H8" s="34">
        <v>75</v>
      </c>
      <c r="I8" s="34">
        <v>81</v>
      </c>
      <c r="J8" s="35">
        <v>157</v>
      </c>
      <c r="K8" s="35">
        <v>173</v>
      </c>
      <c r="L8" s="34"/>
      <c r="M8" s="34"/>
      <c r="N8" s="37">
        <f>SUM(H8:M8)</f>
        <v>486</v>
      </c>
      <c r="O8" s="40" t="s">
        <v>23</v>
      </c>
      <c r="P8" s="134" t="b">
        <f>N8&gt;=550</f>
        <v>0</v>
      </c>
      <c r="Q8" s="40"/>
      <c r="R8" s="137"/>
    </row>
    <row r="9" spans="1:18" ht="12.75" customHeight="1" x14ac:dyDescent="0.25">
      <c r="B9" s="136"/>
      <c r="C9" s="23"/>
      <c r="D9" s="24"/>
      <c r="E9" s="23"/>
      <c r="F9" s="23"/>
      <c r="G9" s="23"/>
      <c r="H9" s="25"/>
      <c r="I9" s="25"/>
      <c r="J9" s="25"/>
      <c r="K9" s="26"/>
      <c r="L9" s="26"/>
      <c r="M9" s="26"/>
      <c r="N9" s="27"/>
      <c r="O9" s="28"/>
      <c r="P9" s="29"/>
      <c r="Q9" s="28"/>
      <c r="R9" s="45"/>
    </row>
    <row r="10" spans="1:18" ht="12.75" customHeight="1" x14ac:dyDescent="0.25">
      <c r="A10" s="95"/>
      <c r="B10" s="38">
        <v>1</v>
      </c>
      <c r="C10" s="31">
        <v>3623</v>
      </c>
      <c r="D10" s="50" t="s">
        <v>55</v>
      </c>
      <c r="E10" s="131" t="s">
        <v>56</v>
      </c>
      <c r="F10" s="131" t="s">
        <v>73</v>
      </c>
      <c r="G10" s="33"/>
      <c r="H10" s="34">
        <v>161</v>
      </c>
      <c r="I10" s="34">
        <v>169</v>
      </c>
      <c r="J10" s="35">
        <v>152</v>
      </c>
      <c r="K10" s="35"/>
      <c r="L10" s="34"/>
      <c r="M10" s="34"/>
      <c r="N10" s="37">
        <f>SUM(H10:M10)</f>
        <v>482</v>
      </c>
      <c r="O10" s="40" t="s">
        <v>28</v>
      </c>
      <c r="P10" s="134" t="b">
        <f>N10&gt;=520</f>
        <v>0</v>
      </c>
      <c r="Q10" s="46"/>
      <c r="R10" s="45"/>
    </row>
    <row r="11" spans="1:18" ht="12.75" customHeight="1" x14ac:dyDescent="0.25">
      <c r="A11" s="95"/>
      <c r="B11" s="38">
        <v>2</v>
      </c>
      <c r="C11" s="73">
        <v>1341</v>
      </c>
      <c r="D11" s="74" t="s">
        <v>74</v>
      </c>
      <c r="E11" s="75" t="s">
        <v>75</v>
      </c>
      <c r="F11" s="75" t="s">
        <v>26</v>
      </c>
      <c r="G11" s="73" t="s">
        <v>27</v>
      </c>
      <c r="H11" s="34">
        <v>77</v>
      </c>
      <c r="I11" s="34">
        <v>58</v>
      </c>
      <c r="J11" s="35">
        <v>153</v>
      </c>
      <c r="K11" s="35">
        <v>141</v>
      </c>
      <c r="L11" s="34"/>
      <c r="M11" s="34"/>
      <c r="N11" s="37">
        <f>SUM(H11:M11)</f>
        <v>429</v>
      </c>
      <c r="O11" s="40" t="s">
        <v>28</v>
      </c>
      <c r="P11" s="134" t="b">
        <f>N11&gt;=520</f>
        <v>0</v>
      </c>
      <c r="Q11" s="40"/>
      <c r="R11" s="45"/>
    </row>
    <row r="12" spans="1:18" ht="12.75" customHeight="1" x14ac:dyDescent="0.25">
      <c r="A12" s="95"/>
      <c r="B12" s="38">
        <v>3</v>
      </c>
      <c r="C12" s="31">
        <v>309</v>
      </c>
      <c r="D12" s="32" t="s">
        <v>24</v>
      </c>
      <c r="E12" s="31" t="s">
        <v>25</v>
      </c>
      <c r="F12" s="31"/>
      <c r="G12" s="33"/>
      <c r="H12" s="34">
        <v>86</v>
      </c>
      <c r="I12" s="34">
        <v>90</v>
      </c>
      <c r="J12" s="35">
        <v>134</v>
      </c>
      <c r="K12" s="35">
        <v>88</v>
      </c>
      <c r="L12" s="34"/>
      <c r="M12" s="34"/>
      <c r="N12" s="37">
        <f>SUM(H12:M12)</f>
        <v>398</v>
      </c>
      <c r="O12" s="40" t="s">
        <v>28</v>
      </c>
      <c r="P12" s="134" t="b">
        <f>N12&gt;=520</f>
        <v>0</v>
      </c>
      <c r="Q12" s="40"/>
      <c r="R12" s="45"/>
    </row>
    <row r="13" spans="1:18" ht="12.75" customHeight="1" x14ac:dyDescent="0.25">
      <c r="B13" s="136"/>
      <c r="C13" s="23"/>
      <c r="D13" s="24"/>
      <c r="E13" s="23"/>
      <c r="F13" s="23"/>
      <c r="G13" s="23"/>
      <c r="H13" s="25"/>
      <c r="I13" s="25"/>
      <c r="J13" s="25"/>
      <c r="K13" s="26"/>
      <c r="L13" s="26"/>
      <c r="M13" s="26"/>
      <c r="N13" s="27"/>
      <c r="O13" s="28"/>
      <c r="P13" s="29"/>
      <c r="Q13" s="139"/>
      <c r="R13" s="45"/>
    </row>
    <row r="14" spans="1:18" ht="12.75" customHeight="1" x14ac:dyDescent="0.25">
      <c r="A14" s="95"/>
      <c r="B14" s="38">
        <v>1</v>
      </c>
      <c r="C14" s="31">
        <v>1794</v>
      </c>
      <c r="D14" s="32" t="s">
        <v>60</v>
      </c>
      <c r="E14" s="31" t="s">
        <v>36</v>
      </c>
      <c r="F14" s="31" t="s">
        <v>26</v>
      </c>
      <c r="G14" s="33" t="s">
        <v>27</v>
      </c>
      <c r="H14" s="34">
        <v>86</v>
      </c>
      <c r="I14" s="34">
        <v>82</v>
      </c>
      <c r="J14" s="35">
        <v>146</v>
      </c>
      <c r="K14" s="35">
        <v>139</v>
      </c>
      <c r="L14" s="34"/>
      <c r="M14" s="34"/>
      <c r="N14" s="140">
        <f>SUM(H14:M14)</f>
        <v>453</v>
      </c>
      <c r="O14" s="40" t="s">
        <v>32</v>
      </c>
      <c r="P14" s="134" t="b">
        <f>N14&gt;=490</f>
        <v>0</v>
      </c>
      <c r="Q14" s="46"/>
      <c r="R14" s="45"/>
    </row>
    <row r="15" spans="1:18" ht="12.75" customHeight="1" x14ac:dyDescent="0.25">
      <c r="A15" s="95"/>
      <c r="B15" s="38">
        <v>2</v>
      </c>
      <c r="C15" s="31">
        <v>1967</v>
      </c>
      <c r="D15" s="32" t="s">
        <v>61</v>
      </c>
      <c r="E15" s="31" t="s">
        <v>62</v>
      </c>
      <c r="F15" s="31" t="s">
        <v>31</v>
      </c>
      <c r="G15" s="33"/>
      <c r="H15" s="34">
        <v>156</v>
      </c>
      <c r="I15" s="34">
        <v>144</v>
      </c>
      <c r="J15" s="35">
        <v>143</v>
      </c>
      <c r="K15" s="35"/>
      <c r="L15" s="34"/>
      <c r="M15" s="34"/>
      <c r="N15" s="140">
        <f>SUM(H15:M15)</f>
        <v>443</v>
      </c>
      <c r="O15" s="40" t="s">
        <v>32</v>
      </c>
      <c r="P15" s="134" t="b">
        <f>N15&gt;=490</f>
        <v>0</v>
      </c>
      <c r="Q15" s="46"/>
      <c r="R15" s="45"/>
    </row>
    <row r="16" spans="1:18" ht="12.75" customHeight="1" x14ac:dyDescent="0.25">
      <c r="A16" s="95"/>
      <c r="B16" s="38">
        <v>3</v>
      </c>
      <c r="C16" s="73">
        <v>1291</v>
      </c>
      <c r="D16" s="74" t="s">
        <v>63</v>
      </c>
      <c r="E16" s="75" t="s">
        <v>64</v>
      </c>
      <c r="F16" s="75" t="s">
        <v>35</v>
      </c>
      <c r="G16" s="73"/>
      <c r="H16" s="34">
        <v>129</v>
      </c>
      <c r="I16" s="34">
        <v>131</v>
      </c>
      <c r="J16" s="35">
        <v>142</v>
      </c>
      <c r="K16" s="35"/>
      <c r="L16" s="34"/>
      <c r="M16" s="34"/>
      <c r="N16" s="37">
        <f>SUM(H16:M16)</f>
        <v>402</v>
      </c>
      <c r="O16" s="40" t="s">
        <v>32</v>
      </c>
      <c r="P16" s="134" t="b">
        <f>N16&gt;=490</f>
        <v>0</v>
      </c>
      <c r="Q16" s="46"/>
      <c r="R16" s="45"/>
    </row>
    <row r="17" spans="1:18" ht="12.75" customHeight="1" x14ac:dyDescent="0.25">
      <c r="A17" s="95"/>
      <c r="B17" s="38">
        <v>4</v>
      </c>
      <c r="C17" s="73">
        <v>336</v>
      </c>
      <c r="D17" s="74" t="s">
        <v>57</v>
      </c>
      <c r="E17" s="75" t="s">
        <v>18</v>
      </c>
      <c r="F17" s="75" t="s">
        <v>26</v>
      </c>
      <c r="G17" s="73" t="s">
        <v>27</v>
      </c>
      <c r="H17" s="34">
        <v>85</v>
      </c>
      <c r="I17" s="34">
        <v>66</v>
      </c>
      <c r="J17" s="35">
        <v>95</v>
      </c>
      <c r="K17" s="35">
        <v>106</v>
      </c>
      <c r="L17" s="34"/>
      <c r="M17" s="34"/>
      <c r="N17" s="140">
        <f>SUM(H17:M17)</f>
        <v>352</v>
      </c>
      <c r="O17" s="40" t="s">
        <v>32</v>
      </c>
      <c r="P17" s="134" t="b">
        <f>N17&gt;=490</f>
        <v>0</v>
      </c>
      <c r="Q17" s="46"/>
      <c r="R17" s="45"/>
    </row>
    <row r="18" spans="1:18" ht="12.75" customHeight="1" x14ac:dyDescent="0.25">
      <c r="A18" s="95"/>
      <c r="B18" s="38">
        <v>5</v>
      </c>
      <c r="C18" s="31">
        <v>1218</v>
      </c>
      <c r="D18" s="32" t="s">
        <v>70</v>
      </c>
      <c r="E18" s="31" t="s">
        <v>62</v>
      </c>
      <c r="F18" s="31"/>
      <c r="G18" s="33"/>
      <c r="H18" s="34">
        <v>140</v>
      </c>
      <c r="I18" s="34">
        <v>114</v>
      </c>
      <c r="J18" s="35">
        <v>96</v>
      </c>
      <c r="K18" s="35"/>
      <c r="L18" s="34"/>
      <c r="M18" s="34"/>
      <c r="N18" s="140">
        <f>SUM(H18:M18)</f>
        <v>350</v>
      </c>
      <c r="O18" s="40" t="s">
        <v>32</v>
      </c>
      <c r="P18" s="134" t="b">
        <f>N18&gt;=490</f>
        <v>0</v>
      </c>
      <c r="Q18" s="46"/>
      <c r="R18" s="45"/>
    </row>
    <row r="19" spans="1:18" ht="15.75" thickBot="1" x14ac:dyDescent="0.3">
      <c r="N19" t="s">
        <v>19</v>
      </c>
    </row>
    <row r="20" spans="1:18" x14ac:dyDescent="0.25">
      <c r="D20" s="125" t="s">
        <v>38</v>
      </c>
      <c r="E20" s="307" t="s">
        <v>76</v>
      </c>
      <c r="F20" s="307"/>
      <c r="G20" s="307"/>
    </row>
    <row r="21" spans="1:18" x14ac:dyDescent="0.25">
      <c r="D21" s="126" t="s">
        <v>40</v>
      </c>
      <c r="E21" s="308" t="s">
        <v>77</v>
      </c>
      <c r="F21" s="308"/>
      <c r="G21" s="308"/>
    </row>
    <row r="22" spans="1:18" x14ac:dyDescent="0.25">
      <c r="D22" s="127" t="s">
        <v>42</v>
      </c>
      <c r="E22" s="308" t="s">
        <v>78</v>
      </c>
      <c r="F22" s="308"/>
      <c r="G22" s="308"/>
    </row>
    <row r="23" spans="1:18" ht="15.75" thickBot="1" x14ac:dyDescent="0.3">
      <c r="D23" s="128" t="s">
        <v>44</v>
      </c>
      <c r="E23" s="309" t="s">
        <v>79</v>
      </c>
      <c r="F23" s="309"/>
      <c r="G23" s="309"/>
    </row>
    <row r="25" spans="1:18" x14ac:dyDescent="0.25">
      <c r="F25" s="91"/>
    </row>
  </sheetData>
  <sheetProtection selectLockedCells="1" selectUnlockedCells="1"/>
  <mergeCells count="6">
    <mergeCell ref="C1:R1"/>
    <mergeCell ref="C2:Q2"/>
    <mergeCell ref="E20:G20"/>
    <mergeCell ref="E21:G21"/>
    <mergeCell ref="E22:G22"/>
    <mergeCell ref="E23:G23"/>
  </mergeCells>
  <pageMargins left="0.51180555555555551" right="0.51180555555555551" top="0.15763888888888888" bottom="0.15763888888888888" header="0.51180555555555551" footer="0.51180555555555551"/>
  <pageSetup paperSize="9" firstPageNumber="0" orientation="portrait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22"/>
  <sheetViews>
    <sheetView zoomScaleNormal="100" workbookViewId="0">
      <selection activeCell="S1" sqref="S1:V65536"/>
    </sheetView>
  </sheetViews>
  <sheetFormatPr defaultRowHeight="15" x14ac:dyDescent="0.25"/>
  <cols>
    <col min="2" max="2" width="6.5703125" style="94" customWidth="1"/>
    <col min="3" max="3" width="6" customWidth="1"/>
    <col min="4" max="4" width="15.5703125" customWidth="1"/>
    <col min="5" max="5" width="5.5703125" customWidth="1"/>
    <col min="6" max="6" width="6.5703125" customWidth="1"/>
    <col min="7" max="7" width="9.7109375" customWidth="1"/>
    <col min="8" max="13" width="5.5703125" customWidth="1"/>
    <col min="14" max="14" width="6.5703125" customWidth="1"/>
    <col min="15" max="15" width="3.5703125" customWidth="1"/>
    <col min="16" max="16" width="7.42578125" customWidth="1"/>
    <col min="17" max="17" width="7.140625" customWidth="1"/>
    <col min="18" max="18" width="11" customWidth="1"/>
  </cols>
  <sheetData>
    <row r="1" spans="1:22" s="1" customFormat="1" ht="18" x14ac:dyDescent="0.25">
      <c r="B1" s="61"/>
      <c r="C1" s="302" t="s">
        <v>0</v>
      </c>
      <c r="D1" s="302"/>
      <c r="E1" s="302"/>
      <c r="F1" s="302"/>
      <c r="G1" s="302"/>
      <c r="H1" s="302"/>
      <c r="I1" s="302"/>
      <c r="J1" s="302"/>
      <c r="K1" s="302"/>
      <c r="L1" s="302"/>
      <c r="M1" s="302"/>
      <c r="N1" s="302"/>
      <c r="O1" s="302"/>
      <c r="P1" s="302"/>
      <c r="Q1" s="302"/>
      <c r="R1" s="302"/>
    </row>
    <row r="2" spans="1:22" s="1" customFormat="1" ht="15.75" x14ac:dyDescent="0.25">
      <c r="B2" s="61"/>
      <c r="C2" s="303" t="s">
        <v>80</v>
      </c>
      <c r="D2" s="303"/>
      <c r="E2" s="303"/>
      <c r="F2" s="303"/>
      <c r="G2" s="303"/>
      <c r="H2" s="303"/>
      <c r="I2" s="303"/>
      <c r="J2" s="303"/>
      <c r="K2" s="303"/>
      <c r="L2" s="303"/>
      <c r="M2" s="303"/>
      <c r="N2" s="303"/>
      <c r="O2" s="303"/>
      <c r="P2" s="303"/>
      <c r="Q2" s="303"/>
      <c r="S2" s="141"/>
      <c r="T2" s="141"/>
      <c r="U2" s="141"/>
      <c r="V2" s="141"/>
    </row>
    <row r="3" spans="1:22" s="94" customFormat="1" ht="24" x14ac:dyDescent="0.2">
      <c r="A3" s="62"/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5" t="s">
        <v>9</v>
      </c>
      <c r="J3" s="4" t="s">
        <v>10</v>
      </c>
      <c r="K3" s="4" t="s">
        <v>11</v>
      </c>
      <c r="L3" s="4" t="s">
        <v>12</v>
      </c>
      <c r="M3" s="4" t="s">
        <v>13</v>
      </c>
      <c r="N3" s="5" t="s">
        <v>14</v>
      </c>
      <c r="O3" s="4" t="s">
        <v>15</v>
      </c>
      <c r="P3" s="4" t="s">
        <v>16</v>
      </c>
      <c r="Q3" s="4" t="s">
        <v>17</v>
      </c>
      <c r="S3" s="142"/>
      <c r="T3" s="142"/>
      <c r="U3" s="142"/>
      <c r="V3" s="142"/>
    </row>
    <row r="4" spans="1:22" x14ac:dyDescent="0.25">
      <c r="A4" s="95"/>
      <c r="B4" s="143">
        <v>1</v>
      </c>
      <c r="C4" s="31">
        <v>1383</v>
      </c>
      <c r="D4" s="32" t="s">
        <v>81</v>
      </c>
      <c r="E4" s="31" t="s">
        <v>18</v>
      </c>
      <c r="F4" s="31" t="s">
        <v>48</v>
      </c>
      <c r="G4" s="33"/>
      <c r="H4" s="34">
        <v>94</v>
      </c>
      <c r="I4" s="34">
        <v>91</v>
      </c>
      <c r="J4" s="35">
        <v>87</v>
      </c>
      <c r="K4" s="35">
        <v>86</v>
      </c>
      <c r="L4" s="36">
        <v>94</v>
      </c>
      <c r="M4" s="34">
        <v>97</v>
      </c>
      <c r="N4" s="15">
        <f>SUM(H4:M4)</f>
        <v>549</v>
      </c>
      <c r="O4" s="19" t="s">
        <v>18</v>
      </c>
      <c r="P4" s="18" t="s">
        <v>19</v>
      </c>
      <c r="Q4" s="83"/>
      <c r="S4" s="45"/>
      <c r="T4" s="45"/>
      <c r="U4" s="45"/>
      <c r="V4" s="45"/>
    </row>
    <row r="5" spans="1:22" x14ac:dyDescent="0.25">
      <c r="B5" s="80"/>
      <c r="C5" s="23"/>
      <c r="D5" s="24"/>
      <c r="E5" s="23"/>
      <c r="F5" s="23"/>
      <c r="G5" s="23"/>
      <c r="H5" s="25"/>
      <c r="I5" s="25"/>
      <c r="J5" s="25"/>
      <c r="K5" s="26"/>
      <c r="L5" s="26"/>
      <c r="M5" s="26"/>
      <c r="N5" s="27"/>
      <c r="O5" s="28"/>
      <c r="P5" s="29"/>
      <c r="Q5" s="28"/>
      <c r="S5" s="45"/>
      <c r="T5" s="45"/>
      <c r="U5" s="45"/>
      <c r="V5" s="45"/>
    </row>
    <row r="6" spans="1:22" x14ac:dyDescent="0.25">
      <c r="A6" s="95"/>
      <c r="B6" s="143">
        <v>1</v>
      </c>
      <c r="C6" s="31">
        <v>309</v>
      </c>
      <c r="D6" s="32" t="s">
        <v>24</v>
      </c>
      <c r="E6" s="31" t="s">
        <v>25</v>
      </c>
      <c r="F6" s="31" t="s">
        <v>26</v>
      </c>
      <c r="G6" s="33" t="s">
        <v>27</v>
      </c>
      <c r="H6" s="34">
        <v>88</v>
      </c>
      <c r="I6" s="34">
        <v>88</v>
      </c>
      <c r="J6" s="35">
        <v>93</v>
      </c>
      <c r="K6" s="35">
        <v>91</v>
      </c>
      <c r="L6" s="36">
        <v>94</v>
      </c>
      <c r="M6" s="34">
        <v>85</v>
      </c>
      <c r="N6" s="144">
        <f>SUM(H6:M6)</f>
        <v>539</v>
      </c>
      <c r="O6" s="40" t="s">
        <v>23</v>
      </c>
      <c r="P6" s="134" t="b">
        <f>N6&gt;=565</f>
        <v>0</v>
      </c>
      <c r="Q6" s="40"/>
      <c r="S6" s="145"/>
      <c r="T6" s="145"/>
      <c r="U6" s="145"/>
      <c r="V6" s="145"/>
    </row>
    <row r="7" spans="1:22" x14ac:dyDescent="0.25">
      <c r="A7" s="95"/>
      <c r="B7" s="143">
        <f>+B6+1</f>
        <v>2</v>
      </c>
      <c r="C7" s="31">
        <v>909</v>
      </c>
      <c r="D7" s="32" t="s">
        <v>29</v>
      </c>
      <c r="E7" s="31" t="s">
        <v>53</v>
      </c>
      <c r="F7" s="31" t="s">
        <v>31</v>
      </c>
      <c r="G7" s="33"/>
      <c r="H7" s="34">
        <v>129</v>
      </c>
      <c r="I7" s="34">
        <v>126</v>
      </c>
      <c r="J7" s="35"/>
      <c r="K7" s="35">
        <v>118</v>
      </c>
      <c r="L7" s="36">
        <v>137</v>
      </c>
      <c r="M7" s="34" t="s">
        <v>19</v>
      </c>
      <c r="N7" s="144">
        <f>SUM(H7:M7)</f>
        <v>510</v>
      </c>
      <c r="O7" s="40" t="s">
        <v>23</v>
      </c>
      <c r="P7" s="134" t="b">
        <f>N7&gt;=565</f>
        <v>0</v>
      </c>
      <c r="Q7" s="40"/>
      <c r="S7" s="145"/>
      <c r="T7" s="145"/>
      <c r="U7" s="145"/>
      <c r="V7" s="145"/>
    </row>
    <row r="8" spans="1:22" x14ac:dyDescent="0.25">
      <c r="A8" s="95"/>
      <c r="B8" s="143">
        <f>+B7+1</f>
        <v>3</v>
      </c>
      <c r="C8" s="31">
        <v>506</v>
      </c>
      <c r="D8" s="32" t="s">
        <v>72</v>
      </c>
      <c r="E8" s="31" t="s">
        <v>23</v>
      </c>
      <c r="F8" s="31" t="s">
        <v>22</v>
      </c>
      <c r="G8" s="33" t="s">
        <v>22</v>
      </c>
      <c r="H8" s="34">
        <v>82</v>
      </c>
      <c r="I8" s="34">
        <v>82</v>
      </c>
      <c r="J8" s="35">
        <v>75</v>
      </c>
      <c r="K8" s="35">
        <v>89</v>
      </c>
      <c r="L8" s="36">
        <v>90</v>
      </c>
      <c r="M8" s="34">
        <v>92</v>
      </c>
      <c r="N8" s="144">
        <f>SUM(H8:M8)</f>
        <v>510</v>
      </c>
      <c r="O8" s="40" t="s">
        <v>23</v>
      </c>
      <c r="P8" s="134" t="b">
        <f>N8&gt;=565</f>
        <v>0</v>
      </c>
      <c r="Q8" s="40"/>
      <c r="S8" s="145"/>
      <c r="T8" s="145"/>
      <c r="U8" s="145"/>
      <c r="V8" s="145"/>
    </row>
    <row r="9" spans="1:22" x14ac:dyDescent="0.25">
      <c r="A9" s="95"/>
      <c r="B9" s="143">
        <f>+B8+1</f>
        <v>4</v>
      </c>
      <c r="C9" s="73">
        <v>439</v>
      </c>
      <c r="D9" s="74" t="s">
        <v>82</v>
      </c>
      <c r="E9" s="75" t="s">
        <v>83</v>
      </c>
      <c r="F9" s="75" t="s">
        <v>26</v>
      </c>
      <c r="G9" s="73" t="s">
        <v>27</v>
      </c>
      <c r="H9" s="34">
        <v>82</v>
      </c>
      <c r="I9" s="34">
        <v>82</v>
      </c>
      <c r="J9" s="35">
        <v>75</v>
      </c>
      <c r="K9" s="35">
        <v>80</v>
      </c>
      <c r="L9" s="36">
        <v>86</v>
      </c>
      <c r="M9" s="34">
        <v>78</v>
      </c>
      <c r="N9" s="144">
        <f>SUM(H9:M9)</f>
        <v>483</v>
      </c>
      <c r="O9" s="40" t="s">
        <v>23</v>
      </c>
      <c r="P9" s="134" t="b">
        <f>N9&gt;=565</f>
        <v>0</v>
      </c>
      <c r="Q9" s="40"/>
      <c r="S9" s="145"/>
      <c r="T9" s="145"/>
      <c r="U9" s="145"/>
      <c r="V9" s="145"/>
    </row>
    <row r="10" spans="1:22" x14ac:dyDescent="0.25">
      <c r="B10" s="80"/>
      <c r="C10" s="23"/>
      <c r="D10" s="24"/>
      <c r="E10" s="23"/>
      <c r="F10" s="23"/>
      <c r="G10" s="23"/>
      <c r="H10" s="25"/>
      <c r="I10" s="25"/>
      <c r="J10" s="25"/>
      <c r="K10" s="26"/>
      <c r="L10" s="26"/>
      <c r="M10" s="26"/>
      <c r="N10" s="27"/>
      <c r="O10" s="28"/>
      <c r="P10" s="29"/>
      <c r="Q10" s="28"/>
      <c r="S10" s="145"/>
      <c r="T10" s="145"/>
      <c r="U10" s="145"/>
      <c r="V10" s="145"/>
    </row>
    <row r="11" spans="1:22" x14ac:dyDescent="0.25">
      <c r="A11" s="95"/>
      <c r="B11" s="143">
        <v>1</v>
      </c>
      <c r="C11" s="82"/>
      <c r="D11" s="146"/>
      <c r="E11" s="82"/>
      <c r="F11" s="82"/>
      <c r="G11" s="82"/>
      <c r="H11" s="147"/>
      <c r="I11" s="147"/>
      <c r="J11" s="147"/>
      <c r="K11" s="140"/>
      <c r="L11" s="140"/>
      <c r="M11" s="140"/>
      <c r="N11" s="37">
        <f>SUM(H11:M11)</f>
        <v>0</v>
      </c>
      <c r="O11" s="40" t="s">
        <v>28</v>
      </c>
      <c r="P11" s="134" t="b">
        <f>N11&gt;=530</f>
        <v>0</v>
      </c>
      <c r="Q11" s="148"/>
    </row>
    <row r="12" spans="1:22" x14ac:dyDescent="0.25">
      <c r="A12" s="95"/>
      <c r="B12" s="80"/>
      <c r="C12" s="77"/>
      <c r="D12" s="77"/>
      <c r="E12" s="79"/>
      <c r="F12" s="77"/>
      <c r="G12" s="77"/>
      <c r="H12" s="77"/>
      <c r="I12" s="77"/>
      <c r="J12" s="77"/>
      <c r="K12" s="77"/>
      <c r="L12" s="77"/>
      <c r="M12" s="77"/>
      <c r="N12" s="80"/>
      <c r="O12" s="80"/>
      <c r="P12" s="29"/>
      <c r="Q12" s="80"/>
    </row>
    <row r="13" spans="1:22" x14ac:dyDescent="0.25">
      <c r="A13" s="95"/>
      <c r="B13" s="143">
        <v>1</v>
      </c>
      <c r="C13" s="73">
        <v>1341</v>
      </c>
      <c r="D13" s="74" t="s">
        <v>74</v>
      </c>
      <c r="E13" s="75" t="s">
        <v>75</v>
      </c>
      <c r="F13" s="75" t="s">
        <v>26</v>
      </c>
      <c r="G13" s="73" t="s">
        <v>27</v>
      </c>
      <c r="H13" s="147">
        <v>77</v>
      </c>
      <c r="I13" s="147">
        <v>65</v>
      </c>
      <c r="J13" s="140">
        <v>56</v>
      </c>
      <c r="K13" s="140">
        <v>72</v>
      </c>
      <c r="L13" s="140">
        <v>71</v>
      </c>
      <c r="M13" s="140">
        <v>85</v>
      </c>
      <c r="N13" s="144">
        <f>SUM(H13:M13)</f>
        <v>426</v>
      </c>
      <c r="O13" s="40" t="s">
        <v>32</v>
      </c>
      <c r="P13" s="134" t="b">
        <f>N13&gt;=510</f>
        <v>0</v>
      </c>
      <c r="Q13" s="148"/>
    </row>
    <row r="14" spans="1:22" x14ac:dyDescent="0.25">
      <c r="A14" s="149"/>
      <c r="B14" s="59"/>
      <c r="C14" s="150"/>
      <c r="D14" s="151"/>
      <c r="E14" s="151"/>
      <c r="F14" s="68"/>
      <c r="G14" s="43"/>
      <c r="H14" s="43"/>
      <c r="I14" s="43"/>
      <c r="J14" s="48"/>
      <c r="K14" s="48"/>
      <c r="L14" s="48"/>
      <c r="M14" s="121"/>
      <c r="N14" s="118"/>
      <c r="O14" s="109"/>
      <c r="P14" s="152"/>
    </row>
    <row r="15" spans="1:22" x14ac:dyDescent="0.25">
      <c r="A15" s="149"/>
      <c r="B15" s="59"/>
      <c r="C15" s="150"/>
      <c r="D15" s="151"/>
      <c r="E15" s="151"/>
      <c r="F15" s="68"/>
      <c r="G15" s="43"/>
      <c r="H15" s="43"/>
      <c r="I15" s="43"/>
      <c r="J15" s="48"/>
      <c r="K15" s="48"/>
      <c r="L15" s="48"/>
      <c r="M15" s="121"/>
      <c r="N15" s="118"/>
      <c r="O15" s="109"/>
      <c r="P15" s="152"/>
    </row>
    <row r="16" spans="1:22" x14ac:dyDescent="0.25">
      <c r="D16" s="125" t="s">
        <v>84</v>
      </c>
      <c r="E16" s="310"/>
      <c r="F16" s="310"/>
      <c r="G16" s="310"/>
      <c r="M16" s="153"/>
    </row>
    <row r="17" spans="4:18" x14ac:dyDescent="0.25">
      <c r="D17" s="154" t="s">
        <v>38</v>
      </c>
      <c r="E17" s="311" t="s">
        <v>85</v>
      </c>
      <c r="F17" s="311"/>
      <c r="G17" s="311"/>
    </row>
    <row r="18" spans="4:18" x14ac:dyDescent="0.25">
      <c r="D18" s="126" t="s">
        <v>40</v>
      </c>
      <c r="E18" s="311" t="s">
        <v>86</v>
      </c>
      <c r="F18" s="311"/>
      <c r="G18" s="311"/>
      <c r="O18" s="45"/>
      <c r="P18" s="45"/>
      <c r="Q18" s="45"/>
      <c r="R18" s="45"/>
    </row>
    <row r="19" spans="4:18" x14ac:dyDescent="0.25">
      <c r="D19" s="127" t="s">
        <v>42</v>
      </c>
      <c r="E19" s="311" t="s">
        <v>87</v>
      </c>
      <c r="F19" s="311"/>
      <c r="G19" s="311"/>
      <c r="O19" s="45"/>
      <c r="P19" s="155"/>
      <c r="Q19" s="156"/>
      <c r="R19" s="157"/>
    </row>
    <row r="20" spans="4:18" x14ac:dyDescent="0.25">
      <c r="D20" s="128" t="s">
        <v>44</v>
      </c>
      <c r="E20" s="312" t="s">
        <v>88</v>
      </c>
      <c r="F20" s="312"/>
      <c r="G20" s="312"/>
      <c r="O20" s="45"/>
      <c r="P20" s="45"/>
      <c r="Q20" s="45"/>
      <c r="R20" s="45"/>
    </row>
    <row r="21" spans="4:18" x14ac:dyDescent="0.25">
      <c r="O21" s="45"/>
      <c r="P21" s="45"/>
      <c r="Q21" s="45"/>
      <c r="R21" s="45"/>
    </row>
    <row r="22" spans="4:18" x14ac:dyDescent="0.25">
      <c r="G22" s="91"/>
      <c r="O22" s="45"/>
      <c r="P22" s="45"/>
      <c r="Q22" s="45"/>
      <c r="R22" s="45"/>
    </row>
  </sheetData>
  <sheetProtection selectLockedCells="1" selectUnlockedCells="1"/>
  <mergeCells count="7">
    <mergeCell ref="E20:G20"/>
    <mergeCell ref="C1:R1"/>
    <mergeCell ref="C2:Q2"/>
    <mergeCell ref="E16:G16"/>
    <mergeCell ref="E17:G17"/>
    <mergeCell ref="E18:G18"/>
    <mergeCell ref="E19:G19"/>
  </mergeCells>
  <pageMargins left="0.7" right="0.7" top="0.75" bottom="0.75" header="0.51180555555555551" footer="0.51180555555555551"/>
  <pageSetup paperSize="9" scale="82" firstPageNumber="0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26"/>
  <sheetViews>
    <sheetView workbookViewId="0">
      <selection activeCell="C14" sqref="C14:G14"/>
    </sheetView>
  </sheetViews>
  <sheetFormatPr defaultRowHeight="15" x14ac:dyDescent="0.25"/>
  <cols>
    <col min="2" max="2" width="6.5703125" style="158" customWidth="1"/>
    <col min="3" max="3" width="6.5703125" customWidth="1"/>
    <col min="4" max="4" width="15.5703125" customWidth="1"/>
    <col min="5" max="5" width="5.5703125" customWidth="1"/>
    <col min="6" max="6" width="7.85546875" customWidth="1"/>
    <col min="7" max="7" width="10.5703125" customWidth="1"/>
    <col min="8" max="13" width="5.5703125" style="158" customWidth="1"/>
    <col min="14" max="14" width="7" style="158" customWidth="1"/>
    <col min="15" max="15" width="5.5703125" style="158" customWidth="1"/>
    <col min="16" max="16" width="8" customWidth="1"/>
    <col min="17" max="17" width="5.5703125" customWidth="1"/>
    <col min="18" max="18" width="11" customWidth="1"/>
  </cols>
  <sheetData>
    <row r="1" spans="1:23" s="1" customFormat="1" ht="18" x14ac:dyDescent="0.25">
      <c r="B1" s="61"/>
      <c r="C1" s="302" t="s">
        <v>0</v>
      </c>
      <c r="D1" s="302"/>
      <c r="E1" s="302"/>
      <c r="F1" s="302"/>
      <c r="G1" s="302"/>
      <c r="H1" s="302"/>
      <c r="I1" s="302"/>
      <c r="J1" s="302"/>
      <c r="K1" s="302"/>
      <c r="L1" s="302"/>
      <c r="M1" s="302"/>
      <c r="N1" s="302"/>
      <c r="O1" s="302"/>
      <c r="P1" s="302"/>
      <c r="Q1" s="302"/>
      <c r="R1" s="302"/>
    </row>
    <row r="2" spans="1:23" s="1" customFormat="1" ht="15.75" x14ac:dyDescent="0.25">
      <c r="B2" s="2"/>
      <c r="C2" s="303" t="s">
        <v>89</v>
      </c>
      <c r="D2" s="303"/>
      <c r="E2" s="303"/>
      <c r="F2" s="303"/>
      <c r="G2" s="303"/>
      <c r="H2" s="303"/>
      <c r="I2" s="303"/>
      <c r="J2" s="303"/>
      <c r="K2" s="303"/>
      <c r="L2" s="303"/>
      <c r="M2" s="303"/>
      <c r="N2" s="303"/>
      <c r="O2" s="303"/>
      <c r="P2" s="303"/>
      <c r="Q2" s="303"/>
    </row>
    <row r="3" spans="1:23" ht="25.5" x14ac:dyDescent="0.25">
      <c r="A3" s="62"/>
      <c r="B3" s="7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7" t="s">
        <v>7</v>
      </c>
      <c r="H3" s="7" t="s">
        <v>8</v>
      </c>
      <c r="I3" s="7" t="s">
        <v>9</v>
      </c>
      <c r="J3" s="64" t="s">
        <v>10</v>
      </c>
      <c r="K3" s="7" t="s">
        <v>11</v>
      </c>
      <c r="L3" s="7" t="s">
        <v>12</v>
      </c>
      <c r="M3" s="7" t="s">
        <v>13</v>
      </c>
      <c r="N3" s="7" t="s">
        <v>14</v>
      </c>
      <c r="O3" s="64" t="s">
        <v>15</v>
      </c>
      <c r="P3" s="7" t="s">
        <v>16</v>
      </c>
      <c r="Q3" s="7" t="s">
        <v>17</v>
      </c>
      <c r="R3" s="45"/>
    </row>
    <row r="4" spans="1:23" s="94" customFormat="1" ht="15.75" customHeight="1" x14ac:dyDescent="0.2">
      <c r="A4" s="159"/>
      <c r="B4" s="38">
        <v>1</v>
      </c>
      <c r="C4" s="31">
        <v>676</v>
      </c>
      <c r="D4" s="50" t="s">
        <v>47</v>
      </c>
      <c r="E4" s="131" t="s">
        <v>18</v>
      </c>
      <c r="F4" s="131" t="s">
        <v>48</v>
      </c>
      <c r="G4" s="33"/>
      <c r="H4" s="34">
        <v>94</v>
      </c>
      <c r="I4" s="34">
        <v>95</v>
      </c>
      <c r="J4" s="35">
        <v>93</v>
      </c>
      <c r="K4" s="35">
        <v>95</v>
      </c>
      <c r="L4" s="34">
        <v>91</v>
      </c>
      <c r="M4" s="34">
        <v>91</v>
      </c>
      <c r="N4" s="16">
        <f>SUM(H4:M4)</f>
        <v>559</v>
      </c>
      <c r="O4" s="160" t="s">
        <v>18</v>
      </c>
      <c r="P4" s="18" t="s">
        <v>19</v>
      </c>
      <c r="Q4" s="19"/>
      <c r="R4" s="142"/>
    </row>
    <row r="5" spans="1:23" s="94" customFormat="1" ht="15.75" customHeight="1" x14ac:dyDescent="0.2">
      <c r="B5" s="136"/>
      <c r="C5" s="161"/>
      <c r="D5" s="162"/>
      <c r="E5" s="163"/>
      <c r="F5" s="163"/>
      <c r="G5" s="161"/>
      <c r="H5" s="25"/>
      <c r="I5" s="25"/>
      <c r="J5" s="25"/>
      <c r="K5" s="26"/>
      <c r="L5" s="26"/>
      <c r="M5" s="26"/>
      <c r="N5" s="26"/>
      <c r="O5" s="139"/>
      <c r="P5" s="29"/>
      <c r="Q5" s="28"/>
      <c r="R5" s="142"/>
      <c r="S5" s="142"/>
      <c r="T5" s="142"/>
      <c r="U5" s="142"/>
      <c r="V5" s="142"/>
      <c r="W5" s="142"/>
    </row>
    <row r="6" spans="1:23" s="94" customFormat="1" ht="15.75" customHeight="1" x14ac:dyDescent="0.2">
      <c r="A6" s="159"/>
      <c r="B6" s="38">
        <v>1</v>
      </c>
      <c r="C6" s="31">
        <v>909</v>
      </c>
      <c r="D6" s="50" t="s">
        <v>29</v>
      </c>
      <c r="E6" s="131" t="s">
        <v>53</v>
      </c>
      <c r="F6" s="131" t="s">
        <v>31</v>
      </c>
      <c r="G6" s="33"/>
      <c r="H6" s="34">
        <v>129</v>
      </c>
      <c r="I6" s="34">
        <v>137</v>
      </c>
      <c r="J6" s="35"/>
      <c r="K6" s="35">
        <v>88</v>
      </c>
      <c r="L6" s="34">
        <v>93</v>
      </c>
      <c r="M6" s="34">
        <v>95</v>
      </c>
      <c r="N6" s="37">
        <f>SUM(H6:M6)</f>
        <v>542</v>
      </c>
      <c r="O6" s="133" t="s">
        <v>23</v>
      </c>
      <c r="P6" s="134" t="b">
        <f>N6&gt;=565</f>
        <v>0</v>
      </c>
      <c r="Q6" s="40"/>
      <c r="R6" s="142"/>
      <c r="S6" s="142"/>
      <c r="T6" s="142"/>
      <c r="U6" s="142"/>
      <c r="V6" s="142"/>
      <c r="W6" s="142"/>
    </row>
    <row r="7" spans="1:23" s="94" customFormat="1" ht="15.75" customHeight="1" x14ac:dyDescent="0.2">
      <c r="A7" s="159"/>
      <c r="B7" s="38">
        <v>2</v>
      </c>
      <c r="C7" s="31">
        <v>1281</v>
      </c>
      <c r="D7" s="74" t="s">
        <v>33</v>
      </c>
      <c r="E7" s="75" t="s">
        <v>34</v>
      </c>
      <c r="F7" s="75" t="s">
        <v>35</v>
      </c>
      <c r="G7" s="73"/>
      <c r="H7" s="34">
        <v>137</v>
      </c>
      <c r="I7" s="34">
        <v>130</v>
      </c>
      <c r="J7" s="35"/>
      <c r="K7" s="35">
        <v>93</v>
      </c>
      <c r="L7" s="34">
        <v>96</v>
      </c>
      <c r="M7" s="34">
        <v>81</v>
      </c>
      <c r="N7" s="37">
        <f>SUM(H7:M7)</f>
        <v>537</v>
      </c>
      <c r="O7" s="133" t="s">
        <v>23</v>
      </c>
      <c r="P7" s="134" t="b">
        <f>N7&gt;=565</f>
        <v>0</v>
      </c>
      <c r="Q7" s="40"/>
      <c r="R7" s="142"/>
      <c r="S7" s="142"/>
      <c r="T7" s="142"/>
      <c r="U7" s="142"/>
      <c r="V7" s="142"/>
      <c r="W7" s="142"/>
    </row>
    <row r="8" spans="1:23" s="94" customFormat="1" ht="15.75" customHeight="1" x14ac:dyDescent="0.2">
      <c r="A8" s="159"/>
      <c r="B8" s="38">
        <v>3</v>
      </c>
      <c r="C8" s="73">
        <v>506</v>
      </c>
      <c r="D8" s="50" t="s">
        <v>72</v>
      </c>
      <c r="E8" s="131" t="s">
        <v>23</v>
      </c>
      <c r="F8" s="131" t="s">
        <v>22</v>
      </c>
      <c r="G8" s="33" t="s">
        <v>22</v>
      </c>
      <c r="H8" s="34">
        <v>86</v>
      </c>
      <c r="I8" s="34">
        <v>85</v>
      </c>
      <c r="J8" s="35">
        <v>85</v>
      </c>
      <c r="K8" s="35">
        <v>87</v>
      </c>
      <c r="L8" s="34">
        <v>89</v>
      </c>
      <c r="M8" s="34">
        <v>78</v>
      </c>
      <c r="N8" s="37">
        <f>SUM(H8:M8)</f>
        <v>510</v>
      </c>
      <c r="O8" s="133" t="s">
        <v>23</v>
      </c>
      <c r="P8" s="134" t="b">
        <f>N8&gt;=565</f>
        <v>0</v>
      </c>
      <c r="Q8" s="40"/>
      <c r="R8" s="142"/>
      <c r="S8" s="142"/>
      <c r="T8" s="142"/>
      <c r="U8" s="142"/>
      <c r="V8" s="142"/>
      <c r="W8" s="142"/>
    </row>
    <row r="9" spans="1:23" s="94" customFormat="1" ht="15.75" customHeight="1" x14ac:dyDescent="0.2">
      <c r="A9" s="159"/>
      <c r="B9" s="38">
        <v>4</v>
      </c>
      <c r="C9" s="31">
        <v>309</v>
      </c>
      <c r="D9" s="50" t="s">
        <v>24</v>
      </c>
      <c r="E9" s="131" t="s">
        <v>25</v>
      </c>
      <c r="F9" s="131" t="s">
        <v>26</v>
      </c>
      <c r="G9" s="33" t="s">
        <v>27</v>
      </c>
      <c r="H9" s="34">
        <v>91</v>
      </c>
      <c r="I9" s="34">
        <v>90</v>
      </c>
      <c r="J9" s="35">
        <v>86</v>
      </c>
      <c r="K9" s="35">
        <v>81</v>
      </c>
      <c r="L9" s="34">
        <v>75</v>
      </c>
      <c r="M9" s="34">
        <v>83</v>
      </c>
      <c r="N9" s="37">
        <f>SUM(H9:M9)</f>
        <v>506</v>
      </c>
      <c r="O9" s="133" t="s">
        <v>23</v>
      </c>
      <c r="P9" s="134" t="b">
        <f>N9&gt;=565</f>
        <v>0</v>
      </c>
      <c r="Q9" s="40"/>
      <c r="R9" s="142"/>
      <c r="S9" s="142"/>
      <c r="T9" s="142"/>
      <c r="U9" s="142"/>
      <c r="V9" s="142"/>
      <c r="W9" s="142"/>
    </row>
    <row r="10" spans="1:23" s="94" customFormat="1" ht="15.75" customHeight="1" x14ac:dyDescent="0.2">
      <c r="A10" s="159"/>
      <c r="B10" s="38">
        <v>5</v>
      </c>
      <c r="C10" s="31">
        <v>3623</v>
      </c>
      <c r="D10" s="50" t="s">
        <v>55</v>
      </c>
      <c r="E10" s="131" t="s">
        <v>56</v>
      </c>
      <c r="F10" s="131" t="s">
        <v>35</v>
      </c>
      <c r="G10" s="33"/>
      <c r="H10" s="34">
        <v>127</v>
      </c>
      <c r="I10" s="34">
        <v>111</v>
      </c>
      <c r="J10" s="35"/>
      <c r="K10" s="35">
        <v>82</v>
      </c>
      <c r="L10" s="34">
        <v>91</v>
      </c>
      <c r="M10" s="34">
        <v>71</v>
      </c>
      <c r="N10" s="37">
        <f>SUM(H10:M10)</f>
        <v>482</v>
      </c>
      <c r="O10" s="133" t="s">
        <v>23</v>
      </c>
      <c r="P10" s="134" t="b">
        <f>N10&gt;=565</f>
        <v>0</v>
      </c>
      <c r="Q10" s="40"/>
      <c r="R10" s="142"/>
      <c r="S10" s="142"/>
      <c r="T10" s="142"/>
      <c r="U10" s="142"/>
      <c r="V10" s="142"/>
      <c r="W10" s="142"/>
    </row>
    <row r="11" spans="1:23" s="94" customFormat="1" ht="15.75" customHeight="1" x14ac:dyDescent="0.2">
      <c r="B11" s="136"/>
      <c r="C11" s="23"/>
      <c r="D11" s="162"/>
      <c r="E11" s="79"/>
      <c r="F11" s="77"/>
      <c r="G11" s="162"/>
      <c r="H11" s="25"/>
      <c r="I11" s="25"/>
      <c r="J11" s="25"/>
      <c r="K11" s="26"/>
      <c r="L11" s="26"/>
      <c r="M11" s="26"/>
      <c r="N11" s="27"/>
      <c r="O11" s="139"/>
      <c r="P11" s="29"/>
      <c r="Q11" s="28"/>
      <c r="R11" s="142"/>
      <c r="S11" s="142"/>
      <c r="T11" s="142"/>
      <c r="U11" s="142"/>
      <c r="V11" s="142"/>
      <c r="W11" s="142"/>
    </row>
    <row r="12" spans="1:23" s="94" customFormat="1" ht="15.75" customHeight="1" x14ac:dyDescent="0.2">
      <c r="A12" s="159"/>
      <c r="B12" s="38">
        <v>1</v>
      </c>
      <c r="C12" s="73">
        <v>1041</v>
      </c>
      <c r="D12" s="74" t="s">
        <v>90</v>
      </c>
      <c r="E12" s="73" t="s">
        <v>25</v>
      </c>
      <c r="F12" s="73" t="s">
        <v>31</v>
      </c>
      <c r="G12" s="73"/>
      <c r="H12" s="34">
        <v>123</v>
      </c>
      <c r="I12" s="34">
        <v>132</v>
      </c>
      <c r="J12" s="35"/>
      <c r="K12" s="35">
        <v>130</v>
      </c>
      <c r="L12" s="34">
        <v>128</v>
      </c>
      <c r="M12" s="34"/>
      <c r="N12" s="37">
        <f>SUM(H12:M12)</f>
        <v>513</v>
      </c>
      <c r="O12" s="164" t="s">
        <v>28</v>
      </c>
      <c r="P12" s="134" t="b">
        <f>N12&gt;=530</f>
        <v>0</v>
      </c>
      <c r="Q12" s="40"/>
      <c r="R12" s="142"/>
      <c r="S12" s="151"/>
      <c r="T12" s="150"/>
      <c r="U12" s="151"/>
      <c r="V12" s="151"/>
      <c r="W12" s="68"/>
    </row>
    <row r="13" spans="1:23" s="94" customFormat="1" ht="15.75" customHeight="1" x14ac:dyDescent="0.2">
      <c r="A13" s="159"/>
      <c r="B13" s="38">
        <v>2</v>
      </c>
      <c r="C13" s="73">
        <v>439</v>
      </c>
      <c r="D13" s="74" t="s">
        <v>82</v>
      </c>
      <c r="E13" s="75" t="s">
        <v>83</v>
      </c>
      <c r="F13" s="75" t="s">
        <v>26</v>
      </c>
      <c r="G13" s="73" t="s">
        <v>27</v>
      </c>
      <c r="H13" s="34">
        <v>79</v>
      </c>
      <c r="I13" s="34">
        <v>79</v>
      </c>
      <c r="J13" s="35">
        <v>83</v>
      </c>
      <c r="K13" s="35">
        <v>83</v>
      </c>
      <c r="L13" s="34">
        <v>83</v>
      </c>
      <c r="M13" s="34">
        <v>66</v>
      </c>
      <c r="N13" s="37">
        <f>SUM(H13:M13)</f>
        <v>473</v>
      </c>
      <c r="O13" s="133" t="s">
        <v>28</v>
      </c>
      <c r="P13" s="134" t="b">
        <f>N13&gt;=530</f>
        <v>0</v>
      </c>
      <c r="Q13" s="40"/>
      <c r="R13" s="142"/>
      <c r="S13" s="165"/>
      <c r="T13" s="142"/>
      <c r="U13" s="142"/>
      <c r="V13" s="142"/>
      <c r="W13" s="142"/>
    </row>
    <row r="14" spans="1:23" s="94" customFormat="1" ht="15.75" customHeight="1" x14ac:dyDescent="0.2">
      <c r="A14" s="159"/>
      <c r="B14" s="38">
        <v>3</v>
      </c>
      <c r="C14" s="73">
        <v>1341</v>
      </c>
      <c r="D14" s="74" t="s">
        <v>74</v>
      </c>
      <c r="E14" s="75" t="s">
        <v>75</v>
      </c>
      <c r="F14" s="75" t="s">
        <v>26</v>
      </c>
      <c r="G14" s="73" t="s">
        <v>27</v>
      </c>
      <c r="H14" s="34">
        <v>88</v>
      </c>
      <c r="I14" s="34">
        <v>80</v>
      </c>
      <c r="J14" s="35">
        <v>77</v>
      </c>
      <c r="K14" s="35">
        <v>56</v>
      </c>
      <c r="L14" s="34">
        <v>77</v>
      </c>
      <c r="M14" s="34">
        <v>61</v>
      </c>
      <c r="N14" s="37">
        <f>SUM(H14:M14)</f>
        <v>439</v>
      </c>
      <c r="O14" s="164" t="s">
        <v>28</v>
      </c>
      <c r="P14" s="134" t="b">
        <f>N14&gt;=530</f>
        <v>0</v>
      </c>
      <c r="Q14" s="40"/>
      <c r="R14" s="142"/>
      <c r="S14" s="151"/>
      <c r="T14" s="150"/>
      <c r="U14" s="151"/>
      <c r="V14" s="151"/>
      <c r="W14" s="68"/>
    </row>
    <row r="15" spans="1:23" s="94" customFormat="1" ht="15.75" customHeight="1" x14ac:dyDescent="0.2">
      <c r="A15" s="159"/>
      <c r="B15" s="38">
        <v>4</v>
      </c>
      <c r="C15" s="73">
        <v>336</v>
      </c>
      <c r="D15" s="74" t="s">
        <v>57</v>
      </c>
      <c r="E15" s="75" t="s">
        <v>18</v>
      </c>
      <c r="F15" s="75" t="s">
        <v>26</v>
      </c>
      <c r="G15" s="73" t="s">
        <v>27</v>
      </c>
      <c r="H15" s="34">
        <v>61</v>
      </c>
      <c r="I15" s="34">
        <v>66</v>
      </c>
      <c r="J15" s="35">
        <v>60</v>
      </c>
      <c r="K15" s="35">
        <v>33</v>
      </c>
      <c r="L15" s="34">
        <v>50</v>
      </c>
      <c r="M15" s="34">
        <v>65</v>
      </c>
      <c r="N15" s="37">
        <f>SUM(H15:M15)</f>
        <v>335</v>
      </c>
      <c r="O15" s="164" t="s">
        <v>28</v>
      </c>
      <c r="P15" s="134" t="b">
        <f>N15&gt;=530</f>
        <v>0</v>
      </c>
      <c r="Q15" s="40"/>
      <c r="R15" s="142"/>
      <c r="S15" s="151"/>
      <c r="T15" s="150"/>
      <c r="U15" s="151"/>
      <c r="V15" s="151"/>
      <c r="W15" s="68"/>
    </row>
    <row r="16" spans="1:23" s="94" customFormat="1" ht="15.75" customHeight="1" x14ac:dyDescent="0.2">
      <c r="B16" s="136"/>
      <c r="C16" s="23"/>
      <c r="D16" s="24"/>
      <c r="E16" s="23"/>
      <c r="F16" s="23"/>
      <c r="G16" s="23"/>
      <c r="H16" s="25"/>
      <c r="I16" s="25"/>
      <c r="J16" s="25"/>
      <c r="K16" s="26"/>
      <c r="L16" s="26"/>
      <c r="M16" s="26"/>
      <c r="N16" s="27"/>
      <c r="O16" s="28"/>
      <c r="P16" s="29"/>
      <c r="Q16" s="28"/>
      <c r="R16" s="142"/>
      <c r="S16" s="142"/>
      <c r="T16" s="142"/>
      <c r="U16" s="142"/>
      <c r="V16" s="142"/>
      <c r="W16" s="142"/>
    </row>
    <row r="17" spans="1:18" s="94" customFormat="1" ht="15.75" customHeight="1" x14ac:dyDescent="0.2">
      <c r="A17" s="159"/>
      <c r="B17" s="38">
        <v>1</v>
      </c>
      <c r="C17" s="31">
        <v>1794</v>
      </c>
      <c r="D17" s="32" t="s">
        <v>60</v>
      </c>
      <c r="E17" s="75" t="s">
        <v>36</v>
      </c>
      <c r="F17" s="75" t="s">
        <v>26</v>
      </c>
      <c r="G17" s="33" t="s">
        <v>27</v>
      </c>
      <c r="H17" s="34">
        <v>81</v>
      </c>
      <c r="I17" s="34">
        <v>79</v>
      </c>
      <c r="J17" s="35">
        <v>88</v>
      </c>
      <c r="K17" s="35">
        <v>88</v>
      </c>
      <c r="L17" s="34">
        <v>59</v>
      </c>
      <c r="M17" s="34">
        <v>84</v>
      </c>
      <c r="N17" s="37">
        <f>SUM(H17:M17)</f>
        <v>479</v>
      </c>
      <c r="O17" s="40" t="s">
        <v>32</v>
      </c>
      <c r="P17" s="134" t="b">
        <f>N17&gt;=510</f>
        <v>0</v>
      </c>
      <c r="Q17" s="46"/>
      <c r="R17" s="142"/>
    </row>
    <row r="18" spans="1:18" s="94" customFormat="1" ht="15.75" customHeight="1" x14ac:dyDescent="0.2">
      <c r="A18" s="159"/>
      <c r="B18" s="38">
        <v>2</v>
      </c>
      <c r="C18" s="73">
        <v>1291</v>
      </c>
      <c r="D18" s="74" t="s">
        <v>63</v>
      </c>
      <c r="E18" s="75" t="s">
        <v>64</v>
      </c>
      <c r="F18" s="75" t="s">
        <v>35</v>
      </c>
      <c r="G18" s="73" t="s">
        <v>91</v>
      </c>
      <c r="H18" s="34">
        <v>111</v>
      </c>
      <c r="I18" s="34">
        <v>103</v>
      </c>
      <c r="J18" s="35"/>
      <c r="K18" s="35">
        <v>87</v>
      </c>
      <c r="L18" s="34">
        <v>84</v>
      </c>
      <c r="M18" s="34">
        <v>85</v>
      </c>
      <c r="N18" s="37">
        <f>SUM(H18:M18)</f>
        <v>470</v>
      </c>
      <c r="O18" s="40" t="s">
        <v>32</v>
      </c>
      <c r="P18" s="134" t="b">
        <f>N18&gt;=510</f>
        <v>0</v>
      </c>
      <c r="Q18" s="46"/>
      <c r="R18" s="142"/>
    </row>
    <row r="19" spans="1:18" s="94" customFormat="1" ht="16.5" customHeight="1" x14ac:dyDescent="0.25">
      <c r="B19" s="59"/>
      <c r="C19"/>
      <c r="D19"/>
      <c r="E19"/>
      <c r="F19"/>
      <c r="G19"/>
      <c r="H19" s="158"/>
      <c r="I19" s="158"/>
      <c r="J19" s="158"/>
      <c r="K19" s="158"/>
      <c r="L19" s="158"/>
      <c r="M19" s="158"/>
      <c r="N19" s="158"/>
      <c r="O19" s="158"/>
      <c r="P19"/>
      <c r="Q19"/>
    </row>
    <row r="20" spans="1:18" x14ac:dyDescent="0.25">
      <c r="N20" s="158" t="s">
        <v>19</v>
      </c>
    </row>
    <row r="21" spans="1:18" x14ac:dyDescent="0.25">
      <c r="D21" s="125" t="s">
        <v>38</v>
      </c>
      <c r="E21" s="307" t="s">
        <v>85</v>
      </c>
      <c r="F21" s="307"/>
      <c r="G21" s="307"/>
    </row>
    <row r="22" spans="1:18" x14ac:dyDescent="0.25">
      <c r="D22" s="126" t="s">
        <v>40</v>
      </c>
      <c r="E22" s="308" t="s">
        <v>86</v>
      </c>
      <c r="F22" s="308"/>
      <c r="G22" s="308"/>
    </row>
    <row r="23" spans="1:18" x14ac:dyDescent="0.25">
      <c r="D23" s="127" t="s">
        <v>42</v>
      </c>
      <c r="E23" s="308" t="s">
        <v>87</v>
      </c>
      <c r="F23" s="308"/>
      <c r="G23" s="308"/>
    </row>
    <row r="24" spans="1:18" x14ac:dyDescent="0.25">
      <c r="D24" s="128" t="s">
        <v>44</v>
      </c>
      <c r="E24" s="309" t="s">
        <v>88</v>
      </c>
      <c r="F24" s="309"/>
      <c r="G24" s="309"/>
    </row>
    <row r="26" spans="1:18" x14ac:dyDescent="0.25">
      <c r="G26" s="91"/>
    </row>
  </sheetData>
  <sheetProtection selectLockedCells="1" selectUnlockedCells="1"/>
  <mergeCells count="6">
    <mergeCell ref="C1:R1"/>
    <mergeCell ref="C2:Q2"/>
    <mergeCell ref="E21:G21"/>
    <mergeCell ref="E22:G22"/>
    <mergeCell ref="E23:G23"/>
    <mergeCell ref="E24:G24"/>
  </mergeCells>
  <pageMargins left="0.51180555555555551" right="0.51180555555555551" top="0.19652777777777777" bottom="0.15763888888888888" header="0.51180555555555551" footer="0.51180555555555551"/>
  <pageSetup paperSize="9" firstPageNumber="0" orientation="portrait" horizontalDpi="300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8"/>
  <sheetViews>
    <sheetView workbookViewId="0">
      <selection activeCell="S1" sqref="S1:U65536"/>
    </sheetView>
  </sheetViews>
  <sheetFormatPr defaultRowHeight="15" x14ac:dyDescent="0.25"/>
  <cols>
    <col min="2" max="2" width="6.5703125" style="94" customWidth="1"/>
    <col min="3" max="3" width="6.5703125" customWidth="1"/>
    <col min="4" max="4" width="15.5703125" customWidth="1"/>
    <col min="5" max="6" width="5.5703125" customWidth="1"/>
    <col min="7" max="7" width="10.5703125" customWidth="1"/>
    <col min="8" max="13" width="5.5703125" customWidth="1"/>
    <col min="14" max="14" width="7.140625" customWidth="1"/>
    <col min="15" max="15" width="5.5703125" customWidth="1"/>
    <col min="16" max="16" width="8.140625" customWidth="1"/>
    <col min="17" max="17" width="5.5703125" customWidth="1"/>
    <col min="18" max="18" width="10.85546875" customWidth="1"/>
  </cols>
  <sheetData>
    <row r="1" spans="1:21" s="1" customFormat="1" ht="18" x14ac:dyDescent="0.25">
      <c r="B1" s="61"/>
      <c r="C1" s="302" t="s">
        <v>0</v>
      </c>
      <c r="D1" s="302"/>
      <c r="E1" s="302"/>
      <c r="F1" s="302"/>
      <c r="G1" s="302"/>
      <c r="H1" s="302"/>
      <c r="I1" s="302"/>
      <c r="J1" s="302"/>
      <c r="K1" s="302"/>
      <c r="L1" s="302"/>
      <c r="M1" s="302"/>
      <c r="N1" s="302"/>
      <c r="O1" s="302"/>
      <c r="P1" s="302"/>
      <c r="Q1" s="302"/>
      <c r="R1" s="302"/>
    </row>
    <row r="2" spans="1:21" s="1" customFormat="1" ht="15.75" x14ac:dyDescent="0.25">
      <c r="B2" s="61"/>
      <c r="C2" s="303" t="s">
        <v>92</v>
      </c>
      <c r="D2" s="303"/>
      <c r="E2" s="303"/>
      <c r="F2" s="303"/>
      <c r="G2" s="303"/>
      <c r="H2" s="303"/>
      <c r="I2" s="303"/>
      <c r="J2" s="303"/>
      <c r="K2" s="303"/>
      <c r="L2" s="303"/>
      <c r="M2" s="303"/>
      <c r="N2" s="303"/>
      <c r="O2" s="303"/>
      <c r="P2" s="303"/>
      <c r="Q2" s="303"/>
    </row>
    <row r="3" spans="1:21" ht="25.5" x14ac:dyDescent="0.25">
      <c r="A3" s="62"/>
      <c r="B3" s="7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7" t="s">
        <v>7</v>
      </c>
      <c r="H3" s="7" t="s">
        <v>8</v>
      </c>
      <c r="I3" s="7" t="s">
        <v>9</v>
      </c>
      <c r="J3" s="7" t="s">
        <v>10</v>
      </c>
      <c r="K3" s="7" t="s">
        <v>11</v>
      </c>
      <c r="L3" s="7" t="s">
        <v>12</v>
      </c>
      <c r="M3" s="7" t="s">
        <v>13</v>
      </c>
      <c r="N3" s="7" t="s">
        <v>14</v>
      </c>
      <c r="O3" s="7" t="s">
        <v>15</v>
      </c>
      <c r="P3" s="7" t="s">
        <v>16</v>
      </c>
      <c r="Q3" s="7" t="s">
        <v>17</v>
      </c>
      <c r="S3" s="166"/>
    </row>
    <row r="4" spans="1:21" x14ac:dyDescent="0.25">
      <c r="A4" s="65"/>
      <c r="B4" s="167">
        <v>1</v>
      </c>
      <c r="C4" s="168">
        <v>1809</v>
      </c>
      <c r="D4" s="169" t="s">
        <v>20</v>
      </c>
      <c r="E4" s="168" t="s">
        <v>21</v>
      </c>
      <c r="F4" s="110" t="s">
        <v>22</v>
      </c>
      <c r="G4" s="170" t="s">
        <v>22</v>
      </c>
      <c r="H4" s="167">
        <v>136</v>
      </c>
      <c r="I4" s="167">
        <v>131</v>
      </c>
      <c r="J4" s="167"/>
      <c r="K4" s="167">
        <v>81</v>
      </c>
      <c r="L4" s="167">
        <v>83</v>
      </c>
      <c r="M4" s="167">
        <v>81</v>
      </c>
      <c r="N4" s="167">
        <f>SUM(H4:M4)</f>
        <v>512</v>
      </c>
      <c r="O4" s="167" t="s">
        <v>18</v>
      </c>
      <c r="P4" s="167" t="s">
        <v>19</v>
      </c>
      <c r="Q4" s="167"/>
      <c r="R4" s="171"/>
      <c r="S4" s="166"/>
    </row>
    <row r="5" spans="1:21" x14ac:dyDescent="0.25">
      <c r="B5" s="172"/>
      <c r="C5" s="173"/>
      <c r="D5" s="173"/>
      <c r="E5" s="173"/>
      <c r="F5" s="173"/>
      <c r="G5" s="174"/>
      <c r="H5" s="174"/>
      <c r="I5" s="174"/>
      <c r="J5" s="174"/>
      <c r="K5" s="174"/>
      <c r="L5" s="174"/>
      <c r="M5" s="174"/>
      <c r="N5" s="174"/>
      <c r="O5" s="174"/>
      <c r="P5" s="174"/>
      <c r="Q5" s="174"/>
      <c r="R5" s="124"/>
      <c r="S5" s="166"/>
    </row>
    <row r="6" spans="1:21" x14ac:dyDescent="0.25">
      <c r="A6" s="65"/>
      <c r="B6" s="175">
        <v>1</v>
      </c>
      <c r="C6" s="104"/>
      <c r="D6" s="138"/>
      <c r="E6" s="104"/>
      <c r="F6" s="110"/>
      <c r="G6" s="104"/>
      <c r="H6" s="99"/>
      <c r="I6" s="99"/>
      <c r="J6" s="99"/>
      <c r="K6" s="100"/>
      <c r="L6" s="100"/>
      <c r="M6" s="100"/>
      <c r="N6" s="176">
        <f>SUM(H6:M6)</f>
        <v>0</v>
      </c>
      <c r="O6" s="116" t="s">
        <v>23</v>
      </c>
      <c r="P6" s="177" t="b">
        <f>N6&gt;=565</f>
        <v>0</v>
      </c>
      <c r="Q6" s="102"/>
    </row>
    <row r="7" spans="1:21" x14ac:dyDescent="0.25">
      <c r="B7" s="59"/>
      <c r="C7" s="41"/>
      <c r="D7" s="42"/>
      <c r="E7" s="41"/>
      <c r="F7" s="41"/>
      <c r="G7" s="41"/>
      <c r="H7" s="43"/>
      <c r="I7" s="43"/>
      <c r="J7" s="43"/>
      <c r="K7" s="48"/>
      <c r="L7" s="48"/>
      <c r="M7" s="48"/>
      <c r="N7" s="121"/>
      <c r="O7" s="118"/>
      <c r="P7" s="178"/>
      <c r="Q7" s="118"/>
      <c r="R7" s="45"/>
    </row>
    <row r="8" spans="1:21" x14ac:dyDescent="0.25">
      <c r="A8" s="65"/>
      <c r="B8" s="175">
        <v>1</v>
      </c>
      <c r="C8" s="104"/>
      <c r="D8" s="179"/>
      <c r="E8" s="104"/>
      <c r="F8" s="110"/>
      <c r="G8" s="104"/>
      <c r="H8" s="99"/>
      <c r="I8" s="99"/>
      <c r="J8" s="99"/>
      <c r="K8" s="100"/>
      <c r="L8" s="100"/>
      <c r="M8" s="100"/>
      <c r="N8" s="176">
        <f>SUM(H8:M8)</f>
        <v>0</v>
      </c>
      <c r="O8" s="102" t="s">
        <v>28</v>
      </c>
      <c r="P8" s="177" t="b">
        <f>N8&gt;=530</f>
        <v>0</v>
      </c>
      <c r="Q8" s="180"/>
    </row>
    <row r="9" spans="1:21" x14ac:dyDescent="0.25">
      <c r="B9" s="59"/>
      <c r="C9" s="41"/>
      <c r="D9" s="42"/>
      <c r="E9" s="41"/>
      <c r="F9" s="41"/>
      <c r="G9" s="41"/>
      <c r="H9" s="43"/>
      <c r="I9" s="43"/>
      <c r="J9" s="43"/>
      <c r="K9" s="48"/>
      <c r="L9" s="48"/>
      <c r="M9" s="48"/>
      <c r="N9" s="121"/>
      <c r="O9" s="118"/>
      <c r="P9" s="178"/>
      <c r="Q9" s="118"/>
    </row>
    <row r="10" spans="1:21" x14ac:dyDescent="0.25">
      <c r="A10" s="65"/>
      <c r="B10" s="175">
        <v>1</v>
      </c>
      <c r="C10" s="110">
        <v>1218</v>
      </c>
      <c r="D10" s="111" t="s">
        <v>70</v>
      </c>
      <c r="E10" s="110" t="s">
        <v>62</v>
      </c>
      <c r="F10" s="110" t="s">
        <v>22</v>
      </c>
      <c r="G10" s="112" t="s">
        <v>22</v>
      </c>
      <c r="H10" s="97">
        <v>112</v>
      </c>
      <c r="I10" s="97">
        <v>81</v>
      </c>
      <c r="J10" s="113"/>
      <c r="K10" s="113">
        <v>63</v>
      </c>
      <c r="L10" s="97">
        <v>49</v>
      </c>
      <c r="M10" s="97">
        <v>53</v>
      </c>
      <c r="N10" s="176">
        <f>SUM(H10:M10)</f>
        <v>358</v>
      </c>
      <c r="O10" s="102" t="s">
        <v>32</v>
      </c>
      <c r="P10" s="177" t="b">
        <f>N10&gt;=510</f>
        <v>0</v>
      </c>
      <c r="Q10" s="180"/>
      <c r="R10" s="118"/>
      <c r="S10" s="145"/>
      <c r="T10" s="145"/>
      <c r="U10" s="145"/>
    </row>
    <row r="11" spans="1:21" x14ac:dyDescent="0.25">
      <c r="C11" s="181"/>
      <c r="D11" s="145"/>
      <c r="E11" s="124"/>
      <c r="F11" s="124"/>
      <c r="G11" s="145"/>
      <c r="N11" s="87"/>
    </row>
    <row r="12" spans="1:21" x14ac:dyDescent="0.25">
      <c r="K12" s="153"/>
      <c r="N12" t="s">
        <v>19</v>
      </c>
    </row>
    <row r="13" spans="1:21" x14ac:dyDescent="0.25">
      <c r="D13" s="125" t="s">
        <v>38</v>
      </c>
      <c r="E13" s="307" t="s">
        <v>85</v>
      </c>
      <c r="F13" s="307"/>
      <c r="G13" s="307"/>
    </row>
    <row r="14" spans="1:21" x14ac:dyDescent="0.25">
      <c r="D14" s="126" t="s">
        <v>40</v>
      </c>
      <c r="E14" s="308" t="s">
        <v>86</v>
      </c>
      <c r="F14" s="308"/>
      <c r="G14" s="308"/>
    </row>
    <row r="15" spans="1:21" x14ac:dyDescent="0.25">
      <c r="D15" s="127" t="s">
        <v>42</v>
      </c>
      <c r="E15" s="308" t="s">
        <v>87</v>
      </c>
      <c r="F15" s="308"/>
      <c r="G15" s="308"/>
    </row>
    <row r="16" spans="1:21" x14ac:dyDescent="0.25">
      <c r="D16" s="128" t="s">
        <v>44</v>
      </c>
      <c r="E16" s="309" t="s">
        <v>88</v>
      </c>
      <c r="F16" s="309"/>
      <c r="G16" s="309"/>
    </row>
    <row r="18" spans="6:6" x14ac:dyDescent="0.25">
      <c r="F18" s="91"/>
    </row>
  </sheetData>
  <sheetProtection selectLockedCells="1" selectUnlockedCells="1"/>
  <mergeCells count="6">
    <mergeCell ref="C1:R1"/>
    <mergeCell ref="C2:Q2"/>
    <mergeCell ref="E13:G13"/>
    <mergeCell ref="E14:G14"/>
    <mergeCell ref="E15:G15"/>
    <mergeCell ref="E16:G16"/>
  </mergeCells>
  <pageMargins left="0.7" right="0.7" top="0.75" bottom="0.75" header="0.51180555555555551" footer="0.51180555555555551"/>
  <pageSetup paperSize="9" firstPageNumber="0" orientation="portrait" horizontalDpi="300" verticalDpi="3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0"/>
  <sheetViews>
    <sheetView workbookViewId="0">
      <selection activeCell="S1" sqref="S1:U65536"/>
    </sheetView>
  </sheetViews>
  <sheetFormatPr defaultColWidth="9" defaultRowHeight="15" x14ac:dyDescent="0.25"/>
  <cols>
    <col min="1" max="1" width="9" style="1"/>
    <col min="2" max="2" width="6.5703125" style="61" customWidth="1"/>
    <col min="3" max="3" width="6" style="1" customWidth="1"/>
    <col min="4" max="4" width="15.5703125" style="1" customWidth="1"/>
    <col min="5" max="5" width="5.5703125" style="2" customWidth="1"/>
    <col min="6" max="6" width="9.7109375" style="2" customWidth="1"/>
    <col min="7" max="7" width="10.5703125" style="1" customWidth="1"/>
    <col min="8" max="9" width="5.5703125" style="1" customWidth="1"/>
    <col min="10" max="13" width="3.5703125" style="1" customWidth="1"/>
    <col min="14" max="14" width="6" style="1" customWidth="1"/>
    <col min="15" max="15" width="5.5703125" style="1" customWidth="1"/>
    <col min="16" max="16" width="7.42578125" style="1" customWidth="1"/>
    <col min="17" max="17" width="5.5703125" style="1" customWidth="1"/>
    <col min="18" max="16384" width="9" style="1"/>
  </cols>
  <sheetData>
    <row r="1" spans="1:18" ht="18" x14ac:dyDescent="0.25">
      <c r="C1" s="302" t="s">
        <v>0</v>
      </c>
      <c r="D1" s="302"/>
      <c r="E1" s="302"/>
      <c r="F1" s="302"/>
      <c r="G1" s="302"/>
      <c r="H1" s="302"/>
      <c r="I1" s="302"/>
      <c r="J1" s="302"/>
      <c r="K1" s="302"/>
      <c r="L1" s="302"/>
      <c r="M1" s="302"/>
      <c r="N1" s="302"/>
      <c r="O1" s="302"/>
      <c r="P1" s="302"/>
      <c r="Q1" s="302"/>
      <c r="R1" s="302"/>
    </row>
    <row r="2" spans="1:18" ht="16.5" thickBot="1" x14ac:dyDescent="0.3">
      <c r="C2" s="303" t="s">
        <v>93</v>
      </c>
      <c r="D2" s="303"/>
      <c r="E2" s="303"/>
      <c r="F2" s="303"/>
      <c r="G2" s="303"/>
      <c r="H2" s="303"/>
      <c r="I2" s="303"/>
      <c r="J2" s="303"/>
      <c r="K2" s="303"/>
      <c r="L2" s="303"/>
      <c r="M2" s="303"/>
      <c r="N2" s="303"/>
      <c r="O2" s="303"/>
      <c r="P2" s="303"/>
      <c r="Q2" s="303"/>
    </row>
    <row r="3" spans="1:18" ht="24.75" customHeight="1" thickBot="1" x14ac:dyDescent="0.3">
      <c r="A3" s="182"/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5" t="s">
        <v>9</v>
      </c>
      <c r="J3" s="4" t="s">
        <v>10</v>
      </c>
      <c r="K3" s="4" t="s">
        <v>11</v>
      </c>
      <c r="L3" s="4" t="s">
        <v>12</v>
      </c>
      <c r="M3" s="4" t="s">
        <v>13</v>
      </c>
      <c r="N3" s="5" t="s">
        <v>14</v>
      </c>
      <c r="O3" s="4" t="s">
        <v>15</v>
      </c>
      <c r="P3" s="4" t="s">
        <v>16</v>
      </c>
      <c r="Q3" s="4" t="s">
        <v>17</v>
      </c>
      <c r="R3"/>
    </row>
    <row r="4" spans="1:18" x14ac:dyDescent="0.25">
      <c r="A4" s="183"/>
      <c r="B4" s="30">
        <v>1</v>
      </c>
      <c r="C4" s="31" t="s">
        <v>19</v>
      </c>
      <c r="D4" s="32" t="s">
        <v>19</v>
      </c>
      <c r="E4" s="31" t="s">
        <v>19</v>
      </c>
      <c r="F4" s="31" t="s">
        <v>19</v>
      </c>
      <c r="G4" s="33" t="s">
        <v>19</v>
      </c>
      <c r="H4" s="34" t="s">
        <v>94</v>
      </c>
      <c r="I4" s="34" t="s">
        <v>19</v>
      </c>
      <c r="J4" s="35" t="s">
        <v>19</v>
      </c>
      <c r="K4" s="35" t="s">
        <v>19</v>
      </c>
      <c r="L4" s="36" t="s">
        <v>19</v>
      </c>
      <c r="M4" s="34" t="s">
        <v>19</v>
      </c>
      <c r="N4" s="144">
        <f>SUM(H4:M4)</f>
        <v>0</v>
      </c>
      <c r="O4" s="133" t="s">
        <v>18</v>
      </c>
      <c r="P4" s="134" t="s">
        <v>19</v>
      </c>
      <c r="Q4" s="148"/>
      <c r="R4"/>
    </row>
    <row r="5" spans="1:18" x14ac:dyDescent="0.25">
      <c r="B5" s="22"/>
      <c r="C5" s="161"/>
      <c r="D5" s="24"/>
      <c r="E5" s="161"/>
      <c r="F5" s="161"/>
      <c r="G5" s="161"/>
      <c r="H5" s="25"/>
      <c r="I5" s="25"/>
      <c r="J5" s="25"/>
      <c r="K5" s="26"/>
      <c r="L5" s="26"/>
      <c r="M5" s="26"/>
      <c r="N5" s="184"/>
      <c r="O5" s="139"/>
      <c r="P5" s="29"/>
      <c r="Q5" s="28"/>
      <c r="R5" s="45"/>
    </row>
    <row r="6" spans="1:18" x14ac:dyDescent="0.25">
      <c r="B6" s="22"/>
      <c r="C6" s="161"/>
      <c r="D6" s="24"/>
      <c r="E6" s="161"/>
      <c r="F6" s="161"/>
      <c r="G6" s="161"/>
      <c r="H6" s="25"/>
      <c r="I6" s="25"/>
      <c r="J6" s="25"/>
      <c r="K6" s="26"/>
      <c r="L6" s="26"/>
      <c r="M6" s="26"/>
      <c r="N6" s="184"/>
      <c r="O6" s="139"/>
      <c r="P6" s="29"/>
      <c r="Q6" s="28"/>
      <c r="R6" s="45"/>
    </row>
    <row r="7" spans="1:18" x14ac:dyDescent="0.25">
      <c r="A7" s="183"/>
      <c r="B7" s="30">
        <v>1</v>
      </c>
      <c r="C7" s="31">
        <v>506</v>
      </c>
      <c r="D7" s="32" t="s">
        <v>72</v>
      </c>
      <c r="E7" s="31" t="s">
        <v>23</v>
      </c>
      <c r="F7" s="31" t="s">
        <v>22</v>
      </c>
      <c r="G7" s="33" t="s">
        <v>22</v>
      </c>
      <c r="H7" s="34">
        <v>228</v>
      </c>
      <c r="I7" s="34">
        <v>237</v>
      </c>
      <c r="J7" s="35"/>
      <c r="K7" s="35"/>
      <c r="L7" s="36"/>
      <c r="M7" s="34"/>
      <c r="N7" s="144">
        <f>SUM(H7:M7)</f>
        <v>465</v>
      </c>
      <c r="O7" s="133" t="s">
        <v>23</v>
      </c>
      <c r="P7" s="185" t="b">
        <f>N7&gt;=540</f>
        <v>0</v>
      </c>
      <c r="Q7" s="40"/>
      <c r="R7"/>
    </row>
    <row r="8" spans="1:18" x14ac:dyDescent="0.25">
      <c r="B8" s="22"/>
      <c r="C8" s="23"/>
      <c r="D8" s="24"/>
      <c r="E8" s="23"/>
      <c r="F8" s="23"/>
      <c r="G8" s="23"/>
      <c r="H8" s="25"/>
      <c r="I8" s="25"/>
      <c r="J8" s="25"/>
      <c r="K8" s="26"/>
      <c r="L8" s="26"/>
      <c r="M8" s="26"/>
      <c r="N8" s="184"/>
      <c r="O8" s="139"/>
      <c r="P8" s="29"/>
      <c r="Q8" s="28"/>
      <c r="R8"/>
    </row>
    <row r="9" spans="1:18" x14ac:dyDescent="0.25">
      <c r="B9" s="22"/>
      <c r="C9" s="23"/>
      <c r="D9" s="24"/>
      <c r="E9" s="23"/>
      <c r="F9" s="23"/>
      <c r="G9" s="23"/>
      <c r="H9" s="25"/>
      <c r="I9" s="25"/>
      <c r="J9" s="25"/>
      <c r="K9" s="26"/>
      <c r="L9" s="26"/>
      <c r="M9" s="26"/>
      <c r="N9" s="184"/>
      <c r="O9" s="139"/>
      <c r="P9" s="29"/>
      <c r="Q9" s="28"/>
      <c r="R9"/>
    </row>
    <row r="10" spans="1:18" x14ac:dyDescent="0.25">
      <c r="A10" s="183"/>
      <c r="B10" s="30">
        <v>1</v>
      </c>
      <c r="C10" s="31"/>
      <c r="D10" s="32"/>
      <c r="E10" s="31"/>
      <c r="F10" s="31"/>
      <c r="G10" s="33"/>
      <c r="H10" s="34"/>
      <c r="I10" s="34"/>
      <c r="J10" s="35"/>
      <c r="K10" s="35"/>
      <c r="L10" s="36"/>
      <c r="M10" s="34"/>
      <c r="N10" s="144">
        <f>SUM(H10:M10)</f>
        <v>0</v>
      </c>
      <c r="O10" s="40" t="s">
        <v>28</v>
      </c>
      <c r="P10" s="39" t="b">
        <f>N10&gt;=510</f>
        <v>0</v>
      </c>
      <c r="Q10" s="40"/>
      <c r="R10"/>
    </row>
    <row r="11" spans="1:18" x14ac:dyDescent="0.25">
      <c r="B11" s="22"/>
      <c r="C11" s="23"/>
      <c r="D11" s="24"/>
      <c r="E11" s="23"/>
      <c r="F11" s="23"/>
      <c r="G11" s="23"/>
      <c r="H11" s="25"/>
      <c r="I11" s="25"/>
      <c r="J11" s="25"/>
      <c r="K11" s="26"/>
      <c r="L11" s="26"/>
      <c r="M11" s="26"/>
      <c r="N11" s="184"/>
      <c r="O11" s="28"/>
      <c r="P11" s="29"/>
      <c r="Q11" s="28"/>
      <c r="R11" s="45"/>
    </row>
    <row r="12" spans="1:18" x14ac:dyDescent="0.25">
      <c r="B12" s="22"/>
      <c r="C12" s="23"/>
      <c r="D12" s="24"/>
      <c r="E12" s="23"/>
      <c r="F12" s="23"/>
      <c r="G12" s="23"/>
      <c r="H12" s="25"/>
      <c r="I12" s="25"/>
      <c r="J12" s="25"/>
      <c r="K12" s="26"/>
      <c r="L12" s="26"/>
      <c r="M12" s="26"/>
      <c r="N12" s="184"/>
      <c r="O12" s="28"/>
      <c r="P12" s="29"/>
      <c r="Q12" s="28"/>
      <c r="R12" s="45"/>
    </row>
    <row r="13" spans="1:18" x14ac:dyDescent="0.25">
      <c r="A13" s="183"/>
      <c r="B13" s="30">
        <f>+B12+1</f>
        <v>1</v>
      </c>
      <c r="C13" s="73">
        <v>336</v>
      </c>
      <c r="D13" s="74" t="s">
        <v>57</v>
      </c>
      <c r="E13" s="75" t="s">
        <v>18</v>
      </c>
      <c r="F13" s="75" t="s">
        <v>26</v>
      </c>
      <c r="G13" s="73" t="s">
        <v>27</v>
      </c>
      <c r="H13" s="34">
        <v>147</v>
      </c>
      <c r="I13" s="34">
        <v>166</v>
      </c>
      <c r="J13" s="35"/>
      <c r="K13" s="35"/>
      <c r="L13" s="36"/>
      <c r="M13" s="34"/>
      <c r="N13" s="144">
        <f>SUM(H13:M13)</f>
        <v>313</v>
      </c>
      <c r="O13" s="40" t="s">
        <v>32</v>
      </c>
      <c r="P13" s="39" t="b">
        <f>N13&gt;=480</f>
        <v>0</v>
      </c>
      <c r="Q13" s="186"/>
      <c r="R13"/>
    </row>
    <row r="14" spans="1:18" ht="15.75" thickBot="1" x14ac:dyDescent="0.3">
      <c r="B14" s="22"/>
      <c r="C14" s="187"/>
      <c r="D14" s="187"/>
      <c r="E14" s="22"/>
      <c r="F14" s="22"/>
      <c r="G14" s="187"/>
      <c r="H14" s="187"/>
      <c r="I14" s="187"/>
      <c r="J14" s="187"/>
      <c r="K14" s="187"/>
      <c r="L14" s="187"/>
      <c r="M14" s="187"/>
      <c r="N14" s="187" t="s">
        <v>19</v>
      </c>
      <c r="O14" s="187"/>
      <c r="P14" s="187"/>
      <c r="Q14" s="187"/>
    </row>
    <row r="15" spans="1:18" x14ac:dyDescent="0.25">
      <c r="B15" s="22"/>
      <c r="C15" s="187"/>
      <c r="D15" s="188" t="s">
        <v>38</v>
      </c>
      <c r="E15" s="313" t="s">
        <v>95</v>
      </c>
      <c r="F15" s="313"/>
      <c r="G15" s="313"/>
      <c r="H15" s="187"/>
      <c r="I15" s="187"/>
      <c r="J15" s="187"/>
      <c r="K15" s="187"/>
      <c r="L15" s="187"/>
      <c r="M15" s="187"/>
      <c r="N15" s="187"/>
      <c r="O15" s="187"/>
      <c r="P15" s="187"/>
      <c r="Q15" s="187"/>
    </row>
    <row r="16" spans="1:18" x14ac:dyDescent="0.25">
      <c r="B16" s="22"/>
      <c r="C16" s="187"/>
      <c r="D16" s="189" t="s">
        <v>40</v>
      </c>
      <c r="E16" s="314" t="s">
        <v>96</v>
      </c>
      <c r="F16" s="314"/>
      <c r="G16" s="314"/>
      <c r="H16" s="187"/>
      <c r="I16" s="187"/>
      <c r="J16" s="187"/>
      <c r="K16" s="187"/>
      <c r="L16" s="187"/>
      <c r="M16" s="187"/>
      <c r="N16" s="190" t="s">
        <v>19</v>
      </c>
      <c r="O16" s="187"/>
      <c r="P16" s="187"/>
      <c r="Q16" s="187"/>
    </row>
    <row r="17" spans="2:17" x14ac:dyDescent="0.25">
      <c r="B17" s="22"/>
      <c r="C17" s="187"/>
      <c r="D17" s="191" t="s">
        <v>42</v>
      </c>
      <c r="E17" s="314" t="s">
        <v>97</v>
      </c>
      <c r="F17" s="314"/>
      <c r="G17" s="314"/>
      <c r="H17" s="187"/>
      <c r="I17" s="187"/>
      <c r="J17" s="187"/>
      <c r="K17" s="187"/>
      <c r="L17" s="187"/>
      <c r="M17" s="187"/>
      <c r="N17" s="187"/>
      <c r="O17" s="187"/>
      <c r="P17" s="187"/>
      <c r="Q17" s="187"/>
    </row>
    <row r="18" spans="2:17" ht="15.75" thickBot="1" x14ac:dyDescent="0.3">
      <c r="B18" s="22"/>
      <c r="C18" s="187"/>
      <c r="D18" s="192" t="s">
        <v>44</v>
      </c>
      <c r="E18" s="315" t="s">
        <v>98</v>
      </c>
      <c r="F18" s="315"/>
      <c r="G18" s="315"/>
      <c r="H18" s="187"/>
      <c r="I18" s="187"/>
      <c r="J18" s="187"/>
      <c r="K18" s="187"/>
      <c r="L18" s="187"/>
      <c r="M18" s="187"/>
      <c r="N18" s="187"/>
      <c r="O18" s="187"/>
      <c r="P18" s="187"/>
      <c r="Q18" s="187"/>
    </row>
    <row r="20" spans="2:17" x14ac:dyDescent="0.25">
      <c r="F20" s="193"/>
    </row>
  </sheetData>
  <sheetProtection selectLockedCells="1" selectUnlockedCells="1"/>
  <mergeCells count="6">
    <mergeCell ref="C1:R1"/>
    <mergeCell ref="C2:Q2"/>
    <mergeCell ref="E15:G15"/>
    <mergeCell ref="E16:G16"/>
    <mergeCell ref="E17:G17"/>
    <mergeCell ref="E18:G18"/>
  </mergeCells>
  <pageMargins left="0.7" right="0.7" top="0.75" bottom="0.75" header="0.51180555555555551" footer="0.51180555555555551"/>
  <pageSetup paperSize="9" firstPageNumber="0" orientation="portrait" horizontalDpi="300" verticalDpi="30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7"/>
  <sheetViews>
    <sheetView workbookViewId="0">
      <selection activeCell="S1" sqref="S1:V65536"/>
    </sheetView>
  </sheetViews>
  <sheetFormatPr defaultColWidth="9" defaultRowHeight="15" x14ac:dyDescent="0.25"/>
  <cols>
    <col min="1" max="1" width="9" style="1"/>
    <col min="2" max="2" width="5.28515625" style="130" customWidth="1"/>
    <col min="3" max="3" width="6.5703125" style="49" customWidth="1"/>
    <col min="4" max="4" width="15.5703125" style="1" customWidth="1"/>
    <col min="5" max="6" width="5.5703125" style="1" customWidth="1"/>
    <col min="7" max="7" width="10.5703125" style="2" customWidth="1"/>
    <col min="8" max="15" width="5.5703125" style="1" customWidth="1"/>
    <col min="16" max="16" width="7.28515625" style="1" customWidth="1"/>
    <col min="17" max="17" width="5.5703125" style="1" customWidth="1"/>
    <col min="18" max="18" width="10.140625" style="1" customWidth="1"/>
    <col min="19" max="16384" width="9" style="1"/>
  </cols>
  <sheetData>
    <row r="1" spans="1:18" ht="18" x14ac:dyDescent="0.25">
      <c r="C1" s="302" t="s">
        <v>0</v>
      </c>
      <c r="D1" s="302"/>
      <c r="E1" s="302"/>
      <c r="F1" s="302"/>
      <c r="G1" s="302"/>
      <c r="H1" s="302"/>
      <c r="I1" s="302"/>
      <c r="J1" s="302"/>
      <c r="K1" s="302"/>
      <c r="L1" s="302"/>
      <c r="M1" s="302"/>
      <c r="N1" s="302"/>
      <c r="O1" s="302"/>
      <c r="P1" s="302"/>
      <c r="Q1" s="302"/>
      <c r="R1" s="302"/>
    </row>
    <row r="2" spans="1:18" ht="16.5" thickBot="1" x14ac:dyDescent="0.3">
      <c r="C2" s="303" t="s">
        <v>99</v>
      </c>
      <c r="D2" s="303"/>
      <c r="E2" s="303"/>
      <c r="F2" s="303"/>
      <c r="G2" s="303"/>
      <c r="H2" s="303"/>
      <c r="I2" s="303"/>
      <c r="J2" s="303"/>
      <c r="K2" s="303"/>
      <c r="L2" s="303"/>
      <c r="M2" s="303"/>
      <c r="N2" s="303"/>
      <c r="O2" s="303"/>
      <c r="P2" s="303"/>
      <c r="Q2" s="303"/>
    </row>
    <row r="3" spans="1:18" s="198" customFormat="1" ht="30.75" customHeight="1" thickBot="1" x14ac:dyDescent="0.3">
      <c r="A3" s="194"/>
      <c r="B3" s="195" t="s">
        <v>2</v>
      </c>
      <c r="C3" s="195" t="s">
        <v>3</v>
      </c>
      <c r="D3" s="195" t="s">
        <v>4</v>
      </c>
      <c r="E3" s="195" t="s">
        <v>5</v>
      </c>
      <c r="F3" s="195" t="s">
        <v>6</v>
      </c>
      <c r="G3" s="195" t="s">
        <v>7</v>
      </c>
      <c r="H3" s="195" t="s">
        <v>8</v>
      </c>
      <c r="I3" s="196" t="s">
        <v>9</v>
      </c>
      <c r="J3" s="195" t="s">
        <v>10</v>
      </c>
      <c r="K3" s="195" t="s">
        <v>11</v>
      </c>
      <c r="L3" s="195" t="s">
        <v>12</v>
      </c>
      <c r="M3" s="195" t="s">
        <v>13</v>
      </c>
      <c r="N3" s="196" t="s">
        <v>14</v>
      </c>
      <c r="O3" s="195" t="s">
        <v>15</v>
      </c>
      <c r="P3" s="195" t="s">
        <v>16</v>
      </c>
      <c r="Q3" s="195" t="s">
        <v>17</v>
      </c>
      <c r="R3" s="197"/>
    </row>
    <row r="4" spans="1:18" ht="15" customHeight="1" x14ac:dyDescent="0.25">
      <c r="A4" s="183"/>
      <c r="B4" s="10">
        <v>1</v>
      </c>
      <c r="C4" s="82"/>
      <c r="D4" s="199"/>
      <c r="E4" s="82"/>
      <c r="F4" s="82"/>
      <c r="G4" s="82"/>
      <c r="H4" s="147"/>
      <c r="I4" s="147"/>
      <c r="J4" s="147"/>
      <c r="K4" s="140"/>
      <c r="L4" s="140"/>
      <c r="M4" s="140"/>
      <c r="N4" s="144">
        <f>SUM(H4:M4)</f>
        <v>0</v>
      </c>
      <c r="O4" s="133" t="s">
        <v>18</v>
      </c>
      <c r="P4" s="200" t="s">
        <v>19</v>
      </c>
      <c r="Q4" s="40"/>
      <c r="R4"/>
    </row>
    <row r="5" spans="1:18" ht="15" customHeight="1" x14ac:dyDescent="0.25">
      <c r="B5" s="22"/>
      <c r="C5" s="23"/>
      <c r="D5" s="24"/>
      <c r="E5" s="23"/>
      <c r="F5" s="23"/>
      <c r="G5" s="23"/>
      <c r="H5" s="25"/>
      <c r="I5" s="25"/>
      <c r="J5" s="25"/>
      <c r="K5" s="26"/>
      <c r="L5" s="26"/>
      <c r="M5" s="26"/>
      <c r="N5" s="184"/>
      <c r="O5" s="139"/>
      <c r="P5" s="29"/>
      <c r="Q5" s="28"/>
      <c r="R5" s="45"/>
    </row>
    <row r="6" spans="1:18" ht="15" customHeight="1" x14ac:dyDescent="0.25">
      <c r="A6" s="183"/>
      <c r="B6" s="30">
        <v>1</v>
      </c>
      <c r="C6" s="31">
        <v>384</v>
      </c>
      <c r="D6" s="32" t="s">
        <v>100</v>
      </c>
      <c r="E6" s="31" t="s">
        <v>18</v>
      </c>
      <c r="F6" s="31" t="s">
        <v>101</v>
      </c>
      <c r="G6" s="33" t="s">
        <v>27</v>
      </c>
      <c r="H6" s="34"/>
      <c r="I6" s="34"/>
      <c r="J6" s="35"/>
      <c r="K6" s="35"/>
      <c r="L6" s="36"/>
      <c r="M6" s="34"/>
      <c r="N6" s="144">
        <f>SUM(H6:M6)</f>
        <v>0</v>
      </c>
      <c r="O6" s="133" t="s">
        <v>23</v>
      </c>
      <c r="P6" s="39" t="b">
        <f>N6&gt;=560</f>
        <v>0</v>
      </c>
      <c r="Q6" s="40"/>
      <c r="R6"/>
    </row>
    <row r="7" spans="1:18" ht="15" customHeight="1" x14ac:dyDescent="0.25">
      <c r="B7" s="187"/>
      <c r="C7" s="201"/>
      <c r="D7" s="201"/>
      <c r="E7" s="201"/>
      <c r="F7" s="201"/>
      <c r="G7" s="201"/>
      <c r="H7" s="201"/>
      <c r="I7" s="201"/>
      <c r="J7" s="201"/>
      <c r="K7" s="201"/>
      <c r="L7" s="201"/>
      <c r="M7" s="201"/>
      <c r="N7" s="187"/>
      <c r="O7" s="187"/>
      <c r="P7" s="187"/>
      <c r="Q7" s="187"/>
      <c r="R7"/>
    </row>
    <row r="8" spans="1:18" ht="15" customHeight="1" x14ac:dyDescent="0.25">
      <c r="A8" s="183"/>
      <c r="B8" s="30">
        <v>1</v>
      </c>
      <c r="C8" s="73">
        <v>1341</v>
      </c>
      <c r="D8" s="74" t="s">
        <v>74</v>
      </c>
      <c r="E8" s="75" t="s">
        <v>75</v>
      </c>
      <c r="F8" s="75" t="s">
        <v>101</v>
      </c>
      <c r="G8" s="73" t="s">
        <v>27</v>
      </c>
      <c r="H8" s="147"/>
      <c r="I8" s="147"/>
      <c r="J8" s="147"/>
      <c r="K8" s="140"/>
      <c r="L8" s="140"/>
      <c r="M8" s="140"/>
      <c r="N8" s="144">
        <f>SUM(H8:M8)</f>
        <v>0</v>
      </c>
      <c r="O8" s="133" t="s">
        <v>28</v>
      </c>
      <c r="P8" s="39" t="b">
        <f>N8&gt;=520</f>
        <v>0</v>
      </c>
      <c r="Q8" s="186"/>
      <c r="R8"/>
    </row>
    <row r="9" spans="1:18" ht="15" customHeight="1" x14ac:dyDescent="0.25">
      <c r="B9" s="22"/>
      <c r="C9" s="23"/>
      <c r="D9" s="202"/>
      <c r="E9" s="23"/>
      <c r="F9" s="23"/>
      <c r="G9" s="23"/>
      <c r="H9" s="25"/>
      <c r="I9" s="25"/>
      <c r="J9" s="25"/>
      <c r="K9" s="26"/>
      <c r="L9" s="26"/>
      <c r="M9" s="26"/>
      <c r="N9" s="184"/>
      <c r="O9" s="203"/>
      <c r="P9" s="29"/>
      <c r="Q9" s="28"/>
      <c r="R9"/>
    </row>
    <row r="10" spans="1:18" ht="15" customHeight="1" x14ac:dyDescent="0.25">
      <c r="A10" s="183"/>
      <c r="B10" s="30">
        <v>1</v>
      </c>
      <c r="C10" s="31">
        <v>1452</v>
      </c>
      <c r="D10" s="32" t="s">
        <v>102</v>
      </c>
      <c r="E10" s="31" t="s">
        <v>103</v>
      </c>
      <c r="F10" s="31" t="s">
        <v>101</v>
      </c>
      <c r="G10" s="33" t="s">
        <v>27</v>
      </c>
      <c r="H10" s="34"/>
      <c r="I10" s="34"/>
      <c r="J10" s="35"/>
      <c r="K10" s="35"/>
      <c r="L10" s="36"/>
      <c r="M10" s="34"/>
      <c r="N10" s="144">
        <f>SUM(H10:M10)</f>
        <v>0</v>
      </c>
      <c r="O10" s="40" t="s">
        <v>32</v>
      </c>
      <c r="P10" s="39" t="b">
        <f>N10&gt;=495</f>
        <v>0</v>
      </c>
      <c r="Q10" s="186"/>
      <c r="R10"/>
    </row>
    <row r="12" spans="1:18" x14ac:dyDescent="0.25">
      <c r="D12" s="53" t="s">
        <v>38</v>
      </c>
      <c r="E12" s="304" t="s">
        <v>104</v>
      </c>
      <c r="F12" s="304"/>
      <c r="G12" s="304"/>
    </row>
    <row r="13" spans="1:18" x14ac:dyDescent="0.25">
      <c r="D13" s="55" t="s">
        <v>40</v>
      </c>
      <c r="E13" s="305" t="s">
        <v>105</v>
      </c>
      <c r="F13" s="305"/>
      <c r="G13" s="305"/>
    </row>
    <row r="14" spans="1:18" x14ac:dyDescent="0.25">
      <c r="D14" s="56" t="s">
        <v>42</v>
      </c>
      <c r="E14" s="305" t="s">
        <v>106</v>
      </c>
      <c r="F14" s="305"/>
      <c r="G14" s="305"/>
    </row>
    <row r="15" spans="1:18" ht="15.75" thickBot="1" x14ac:dyDescent="0.3">
      <c r="D15" s="57" t="s">
        <v>44</v>
      </c>
      <c r="E15" s="306" t="s">
        <v>107</v>
      </c>
      <c r="F15" s="306"/>
      <c r="G15" s="306"/>
    </row>
    <row r="17" spans="7:7" x14ac:dyDescent="0.25">
      <c r="G17" s="193"/>
    </row>
  </sheetData>
  <sheetProtection selectLockedCells="1" selectUnlockedCells="1"/>
  <mergeCells count="6">
    <mergeCell ref="C1:R1"/>
    <mergeCell ref="C2:Q2"/>
    <mergeCell ref="E12:G12"/>
    <mergeCell ref="E13:G13"/>
    <mergeCell ref="E14:G14"/>
    <mergeCell ref="E15:G15"/>
  </mergeCells>
  <pageMargins left="0.7" right="0.7" top="0.75" bottom="0.75" header="0.51180555555555551" footer="0.51180555555555551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14</vt:i4>
      </vt:variant>
    </vt:vector>
  </HeadingPairs>
  <TitlesOfParts>
    <vt:vector size="27" baseType="lpstr">
      <vt:lpstr>Free pistol</vt:lpstr>
      <vt:lpstr>50 Yds Men</vt:lpstr>
      <vt:lpstr>50 Yds Ladies</vt:lpstr>
      <vt:lpstr>Standard</vt:lpstr>
      <vt:lpstr>Centre Fire</vt:lpstr>
      <vt:lpstr>Men Sport</vt:lpstr>
      <vt:lpstr>Ladies Sport</vt:lpstr>
      <vt:lpstr>RFP</vt:lpstr>
      <vt:lpstr>ORF</vt:lpstr>
      <vt:lpstr>Mens Air</vt:lpstr>
      <vt:lpstr>Ladies Air </vt:lpstr>
      <vt:lpstr>Jnr Air GIRL</vt:lpstr>
      <vt:lpstr>Jnr Air BOY</vt:lpstr>
      <vt:lpstr>'Jnr Air GIRL'!Excel_BuiltIn_Print_Area</vt:lpstr>
      <vt:lpstr>'50 Yds Ladies'!Print_Area</vt:lpstr>
      <vt:lpstr>'50 Yds Men'!Print_Area</vt:lpstr>
      <vt:lpstr>'Centre Fire'!Print_Area</vt:lpstr>
      <vt:lpstr>'Free pistol'!Print_Area</vt:lpstr>
      <vt:lpstr>'Jnr Air BOY'!Print_Area</vt:lpstr>
      <vt:lpstr>'Jnr Air GIRL'!Print_Area</vt:lpstr>
      <vt:lpstr>'Ladies Air '!Print_Area</vt:lpstr>
      <vt:lpstr>'Ladies Sport'!Print_Area</vt:lpstr>
      <vt:lpstr>'Men Sport'!Print_Area</vt:lpstr>
      <vt:lpstr>'Mens Air'!Print_Area</vt:lpstr>
      <vt:lpstr>ORF!Print_Area</vt:lpstr>
      <vt:lpstr>RFP!Print_Area</vt:lpstr>
      <vt:lpstr>Standard!Print_Area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2021-10-17T20:18:16Z</cp:lastPrinted>
  <dcterms:created xsi:type="dcterms:W3CDTF">2021-10-17T20:08:14Z</dcterms:created>
  <dcterms:modified xsi:type="dcterms:W3CDTF">2021-10-17T20:19:01Z</dcterms:modified>
</cp:coreProperties>
</file>